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0" documentId="13_ncr:1_{DB33002C-80FA-4485-8406-F574BFF38C5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xcel errors" sheetId="1" r:id="rId1"/>
    <sheet name="#REF" sheetId="2" r:id="rId2"/>
    <sheet name="#VALUE" sheetId="4" r:id="rId3"/>
    <sheet name="#NAME" sheetId="5" r:id="rId4"/>
    <sheet name="#NA" sheetId="6" r:id="rId5"/>
    <sheet name="#####" sheetId="8" r:id="rId6"/>
    <sheet name="Hide Errors" sheetId="10" r:id="rId7"/>
  </sheets>
  <externalReferences>
    <externalReference r:id="rId8"/>
  </externalReferences>
  <definedNames>
    <definedName name="_xlnm._FilterDatabase" localSheetId="2" hidden="1">'#VALUE'!$B$5:$H$5</definedName>
    <definedName name="amount">[1]named_ranges!$D$7:$D$106</definedName>
    <definedName name="dates">[1]named_ranges!$B$7:$B$106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" i="10" l="1"/>
  <c r="G11" i="10"/>
  <c r="G10" i="10"/>
  <c r="G12" i="10"/>
  <c r="G8" i="10"/>
  <c r="G6" i="10"/>
  <c r="G3" i="10"/>
  <c r="B4" i="8"/>
  <c r="G3" i="6"/>
  <c r="B2" i="5" l="1"/>
  <c r="B8" i="5"/>
  <c r="B6" i="5"/>
  <c r="B4" i="5"/>
  <c r="T3" i="4" l="1"/>
  <c r="O3" i="2"/>
  <c r="J6" i="4"/>
  <c r="G6" i="4"/>
  <c r="H6" i="4"/>
  <c r="I6" i="4"/>
  <c r="J5" i="4"/>
  <c r="G5" i="4"/>
  <c r="H5" i="4"/>
  <c r="I5" i="4"/>
  <c r="I4" i="4"/>
  <c r="H4" i="4"/>
  <c r="G4" i="4"/>
  <c r="J4" i="4"/>
  <c r="G3" i="4"/>
  <c r="J3" i="4"/>
  <c r="C3" i="4"/>
  <c r="E3" i="2" l="1"/>
  <c r="C8" i="2"/>
  <c r="C12" i="1" l="1"/>
  <c r="C14" i="1"/>
  <c r="C10" i="1"/>
  <c r="C8" i="1" l="1"/>
  <c r="C2" i="1"/>
  <c r="C6" i="1"/>
  <c r="C17" i="1"/>
  <c r="C4" i="1"/>
</calcChain>
</file>

<file path=xl/sharedStrings.xml><?xml version="1.0" encoding="utf-8"?>
<sst xmlns="http://schemas.openxmlformats.org/spreadsheetml/2006/main" count="328" uniqueCount="184">
  <si>
    <t>#NULL! error</t>
  </si>
  <si>
    <t>#REF! error</t>
  </si>
  <si>
    <t>##### error</t>
  </si>
  <si>
    <t>#NAME? error</t>
  </si>
  <si>
    <t>#DIV/0! error</t>
  </si>
  <si>
    <t>Formula has zero as the denominator (divisor)</t>
  </si>
  <si>
    <t>Referencing a wrong cell name or misspelled function</t>
  </si>
  <si>
    <t>Incorrectly separated cell references</t>
  </si>
  <si>
    <t>The linked cell has been deleted or is invalid</t>
  </si>
  <si>
    <t>#N/A error</t>
  </si>
  <si>
    <t>#NUM error</t>
  </si>
  <si>
    <t>A</t>
  </si>
  <si>
    <t>B</t>
  </si>
  <si>
    <t>C</t>
  </si>
  <si>
    <t>D</t>
  </si>
  <si>
    <t>Letters</t>
  </si>
  <si>
    <t>Numbers</t>
  </si>
  <si>
    <t>#VALUE! error</t>
  </si>
  <si>
    <t>Lookup formula finds no result</t>
  </si>
  <si>
    <t>The number inserted is too large for Excel to display it</t>
  </si>
  <si>
    <t>Referencing wrong type of cells (adding numbers with text)</t>
  </si>
  <si>
    <t>Dates and Times that are negative or too large</t>
  </si>
  <si>
    <t>Cell formatted as Number, but it's too large to be displayed</t>
  </si>
  <si>
    <t>January</t>
  </si>
  <si>
    <t>February</t>
  </si>
  <si>
    <t>March</t>
  </si>
  <si>
    <t>Q1 Total</t>
  </si>
  <si>
    <t>Employee</t>
  </si>
  <si>
    <t>Adam</t>
  </si>
  <si>
    <t>Susan</t>
  </si>
  <si>
    <t>Annie</t>
  </si>
  <si>
    <t>Mark</t>
  </si>
  <si>
    <t>John</t>
  </si>
  <si>
    <t>March sales</t>
  </si>
  <si>
    <t>Company</t>
  </si>
  <si>
    <t>Amount</t>
  </si>
  <si>
    <t>Et Magnis Dis Inc.</t>
  </si>
  <si>
    <t>Donec Feugiat Metus Corp.</t>
  </si>
  <si>
    <t>Morbi Non Sapien Ltd</t>
  </si>
  <si>
    <t>Elementum Purus Accumsan Foundation</t>
  </si>
  <si>
    <t>Nam Industries</t>
  </si>
  <si>
    <t>Accumsan Sed PC</t>
  </si>
  <si>
    <t>Ante Maecenas Foundation</t>
  </si>
  <si>
    <t>Mauris Consulting</t>
  </si>
  <si>
    <t>Cursus Diam Incorporated</t>
  </si>
  <si>
    <t>Mauris Aliquam Eu Associates</t>
  </si>
  <si>
    <t>Nulla Facilisis Suspendisse LLC</t>
  </si>
  <si>
    <t>Dolor Dapibus Gravida Corp.</t>
  </si>
  <si>
    <t>Pellentesque Massa Lobortis LLP</t>
  </si>
  <si>
    <t>Elementum Purus Accumsan Company</t>
  </si>
  <si>
    <t>Dolor Industries</t>
  </si>
  <si>
    <t>Mauris Company</t>
  </si>
  <si>
    <t>Sem Eget Massa PC</t>
  </si>
  <si>
    <t>Phasellus Ornare Fusce Associates</t>
  </si>
  <si>
    <t>Vitae LLC</t>
  </si>
  <si>
    <t>Duis Industries</t>
  </si>
  <si>
    <t>Phasellus Vitae Mauris Inc.</t>
  </si>
  <si>
    <t>Massa Mauris Vestibulum Consulting</t>
  </si>
  <si>
    <t>Morbi Quis LLP</t>
  </si>
  <si>
    <t>Fermentum Limited</t>
  </si>
  <si>
    <t>Id Ante LLP</t>
  </si>
  <si>
    <t>Sed Nulla Ante Inc.</t>
  </si>
  <si>
    <t>A Ltd</t>
  </si>
  <si>
    <t>Suspendisse Dui Fusce Company</t>
  </si>
  <si>
    <t>Vitae Posuere PC</t>
  </si>
  <si>
    <t>Mattis Ornare Lectus PC</t>
  </si>
  <si>
    <t>Imperdiet Limited</t>
  </si>
  <si>
    <t>Imperdiet Nec Industries</t>
  </si>
  <si>
    <t>A Foundation</t>
  </si>
  <si>
    <t>Tempor Associates</t>
  </si>
  <si>
    <t>Orci PC</t>
  </si>
  <si>
    <t>Nam Nulla Magna Limited</t>
  </si>
  <si>
    <t>Urna Limited</t>
  </si>
  <si>
    <t>Scelerisque Neque Nullam Institute</t>
  </si>
  <si>
    <t>Ac PC</t>
  </si>
  <si>
    <t>Lacus Quisque Purus Industries</t>
  </si>
  <si>
    <t>Commodo At Libero Institute</t>
  </si>
  <si>
    <t>Ultricies Ligula Institute</t>
  </si>
  <si>
    <t>Vestibulum Company</t>
  </si>
  <si>
    <t>Luctus Incorporated</t>
  </si>
  <si>
    <t>Nulla Foundation</t>
  </si>
  <si>
    <t>Ut Dolor Dapibus Inc.</t>
  </si>
  <si>
    <t>Scelerisque Scelerisque Foundation</t>
  </si>
  <si>
    <t>Hendrerit LLC</t>
  </si>
  <si>
    <t>Sollicitudin Commodo Associates</t>
  </si>
  <si>
    <t>Imperdiet Ornare In Inc.</t>
  </si>
  <si>
    <t>Cras Pellentesque Sed Consulting</t>
  </si>
  <si>
    <t>Lacinia Sed Congue Institute</t>
  </si>
  <si>
    <t>Elit Associates</t>
  </si>
  <si>
    <t>Parturient Foundation</t>
  </si>
  <si>
    <t>At Libero Inc.</t>
  </si>
  <si>
    <t>At Fringilla Institute</t>
  </si>
  <si>
    <t>Nunc Commodo Corp.</t>
  </si>
  <si>
    <t>Mattis Cras Eget Incorporated</t>
  </si>
  <si>
    <t>Nulla Eu Company</t>
  </si>
  <si>
    <t>Sodales Elit PC</t>
  </si>
  <si>
    <t>Mollis LLP</t>
  </si>
  <si>
    <t>Lobortis LLC</t>
  </si>
  <si>
    <t>Arcu Corporation</t>
  </si>
  <si>
    <t>Vehicula Risus Consulting</t>
  </si>
  <si>
    <t>Vitae Erat Vel Inc.</t>
  </si>
  <si>
    <t>In Lobortis Ltd</t>
  </si>
  <si>
    <t>Aenean Sed Pede Institute</t>
  </si>
  <si>
    <t>Egestas Aliquam Ltd</t>
  </si>
  <si>
    <t>Natoque Penatibus Associates</t>
  </si>
  <si>
    <t>Auctor Velit Eget Industries</t>
  </si>
  <si>
    <t>At Velit Limited</t>
  </si>
  <si>
    <t>Erat Sed Ltd</t>
  </si>
  <si>
    <t>At Iaculis Industries</t>
  </si>
  <si>
    <t>At Libero Morbi Industries</t>
  </si>
  <si>
    <t>Non Vestibulum Nec Industries</t>
  </si>
  <si>
    <t>Ullamcorper Velit Company</t>
  </si>
  <si>
    <t>Auctor Velit Consulting</t>
  </si>
  <si>
    <t>Vivamus Nibh PC</t>
  </si>
  <si>
    <t>Sem Ut Cursus Company</t>
  </si>
  <si>
    <t>Neque Morbi Quis PC</t>
  </si>
  <si>
    <t>Lectus Limited</t>
  </si>
  <si>
    <t>Proin Foundation</t>
  </si>
  <si>
    <t>Adipiscing Mauris Inc.</t>
  </si>
  <si>
    <t>Proin Nisl PC</t>
  </si>
  <si>
    <t>Libero Limited</t>
  </si>
  <si>
    <t>Malesuada Id Erat Corporation</t>
  </si>
  <si>
    <t>Fringilla Corp.</t>
  </si>
  <si>
    <t>Phasellus Nulla Associates</t>
  </si>
  <si>
    <t>Nulla Aliquet PC</t>
  </si>
  <si>
    <t>Velit Egestas Foundation</t>
  </si>
  <si>
    <t>Donec Elementum Lorem Incorporated</t>
  </si>
  <si>
    <t>Vivamus Nibh Dolor Foundation</t>
  </si>
  <si>
    <t>Velit Quisque Ltd</t>
  </si>
  <si>
    <t>Nec Imperdiet Nec PC</t>
  </si>
  <si>
    <t>Aliquet Consulting</t>
  </si>
  <si>
    <t>Placerat Ltd</t>
  </si>
  <si>
    <t>Tellus Nunc Lectus Ltd</t>
  </si>
  <si>
    <t>Tincidunt Adipiscing Foundation</t>
  </si>
  <si>
    <t>Orci Sem Eget Inc.</t>
  </si>
  <si>
    <t>Enim Etiam Consulting</t>
  </si>
  <si>
    <t>Sales person</t>
  </si>
  <si>
    <t>Total Sales</t>
  </si>
  <si>
    <t>z</t>
  </si>
  <si>
    <t>Formula</t>
  </si>
  <si>
    <t>SUM</t>
  </si>
  <si>
    <t>AVERAGE</t>
  </si>
  <si>
    <t>CONCATENATE</t>
  </si>
  <si>
    <t>SUBTOTAL</t>
  </si>
  <si>
    <t>Function  used</t>
  </si>
  <si>
    <t>Function name misspelled</t>
  </si>
  <si>
    <t>The range name used in formula does not exist.</t>
  </si>
  <si>
    <t>Text not properly enclosed between double quotes</t>
  </si>
  <si>
    <t>Invalid range (no colon used in range reference)</t>
  </si>
  <si>
    <t>=SUM(profit)</t>
  </si>
  <si>
    <t>=MIN(J1J3)</t>
  </si>
  <si>
    <t>=LEN(finance)</t>
  </si>
  <si>
    <t>=SUN(A1:A2)</t>
  </si>
  <si>
    <t>Team</t>
  </si>
  <si>
    <t>Avg. points</t>
  </si>
  <si>
    <t>Wins</t>
  </si>
  <si>
    <t>Boston Celtics</t>
  </si>
  <si>
    <t>New York Knicks</t>
  </si>
  <si>
    <t>Brooklyn Nets</t>
  </si>
  <si>
    <t>Philadelphia 76ers</t>
  </si>
  <si>
    <t>Toronto Raptors</t>
  </si>
  <si>
    <t>Chicago Bulls</t>
  </si>
  <si>
    <t>Cleveland Cavaliers</t>
  </si>
  <si>
    <t>Detroit Pistons</t>
  </si>
  <si>
    <t>Indiana Pacers</t>
  </si>
  <si>
    <t>Milwaukee Bucks</t>
  </si>
  <si>
    <t xml:space="preserve"> New York Knicks</t>
  </si>
  <si>
    <t>The value we are looking for isn't identical</t>
  </si>
  <si>
    <t>It contains an additional space</t>
  </si>
  <si>
    <t>Negative value for date</t>
  </si>
  <si>
    <t>Column isn’t wide enough to show cell content</t>
  </si>
  <si>
    <t>Los Angeles Lakers</t>
  </si>
  <si>
    <t>Custom message using IFNA</t>
  </si>
  <si>
    <t>Custom message using IFERROR</t>
  </si>
  <si>
    <t>Custom message using ISERROR</t>
  </si>
  <si>
    <t>Hide result using IFNA</t>
  </si>
  <si>
    <t>Hide result using IFERROR</t>
  </si>
  <si>
    <t>Hide result using ISERROR</t>
  </si>
  <si>
    <t>=IFNA(VLOOKUP(F3,B3:D12,3,FALSE),"Not found")</t>
  </si>
  <si>
    <t>=IFERROR(VLOOKUP(F3,B3:D12,3,FALSE),"Not found")</t>
  </si>
  <si>
    <t>=IF(ISERROR(VLOOKUP(F3,B3:D12,3,FALSE)),"Not found",VLOOKUP(F3,B3:D12,3,FALSE))</t>
  </si>
  <si>
    <t>=IFNA(VLOOKUP(F3,B3:D12,3,FALSE),"")</t>
  </si>
  <si>
    <t>=IFERROR(VLOOKUP(F3,B3:D12,3,FALSE),"")</t>
  </si>
  <si>
    <t>=IF(ISERROR(VLOOKUP(F3,B3:D12,3,FALSE)),"",VLOOKUP(F3,B3:D12,3,FALSE))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</si>
</sst>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_(&quot;$&quot;* #,##0_);_(&quot;$&quot;* \(#,##0\);_(&quot;$&quot;* &quot;-&quot;??_);_(@_)"/>
    <numFmt numFmtId="168" formatCode="[$-409]d\-mmm\-yy;@"/>
  </numFmts>
  <fonts count="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6">
    <xf numFmtId="0" fontId="0" fillId="0" borderId="0"/>
    <xf numFmtId="0" fontId="1" fillId="2" borderId="1" applyNumberFormat="0" applyAlignment="0" applyProtection="0"/>
    <xf numFmtId="44" fontId="3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6">
    <xf numFmtId="0" fontId="0" fillId="0" borderId="0" xfId="0"/>
    <xf numFmtId="0" fontId="2" fillId="2" borderId="2" xfId="1" applyFont="1" applyBorder="1" applyAlignment="1">
      <alignment horizontal="left"/>
    </xf>
    <xf numFmtId="0" fontId="0" fillId="3" borderId="0" xfId="0" applyFill="1"/>
    <xf numFmtId="3" fontId="0" fillId="3" borderId="0" xfId="0" applyNumberFormat="1" applyFill="1"/>
    <xf numFmtId="164" fontId="0" fillId="3" borderId="0" xfId="0" applyNumberFormat="1" applyFill="1"/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  <xf numFmtId="44" fontId="0" fillId="3" borderId="0" xfId="2" applyFont="1" applyFill="1"/>
    <xf numFmtId="0" fontId="2" fillId="2" borderId="2" xfId="1" applyFont="1" applyBorder="1" applyAlignment="1">
      <alignment horizontal="center"/>
    </xf>
    <xf numFmtId="44" fontId="0" fillId="3" borderId="0" xfId="2" applyFont="1" applyFill="1" applyBorder="1"/>
    <xf numFmtId="44" fontId="0" fillId="3" borderId="3" xfId="2" applyFont="1" applyFill="1" applyBorder="1"/>
    <xf numFmtId="44" fontId="0" fillId="3" borderId="4" xfId="2" applyFont="1" applyFill="1" applyBorder="1"/>
    <xf numFmtId="0" fontId="4" fillId="0" borderId="0" xfId="3" applyAlignment="1">
      <alignment horizontal="center"/>
    </xf>
    <xf numFmtId="0" fontId="2" fillId="2" borderId="2" xfId="1" applyFont="1" applyBorder="1" applyAlignment="1">
      <alignment horizontal="left" indent="1"/>
    </xf>
    <xf numFmtId="0" fontId="4" fillId="0" borderId="0" xfId="3"/>
    <xf numFmtId="0" fontId="4" fillId="0" borderId="2" xfId="3" applyFont="1" applyBorder="1" applyAlignment="1">
      <alignment horizontal="left" indent="1"/>
    </xf>
    <xf numFmtId="165" fontId="0" fillId="0" borderId="2" xfId="4" applyNumberFormat="1" applyFont="1" applyBorder="1" applyAlignment="1">
      <alignment horizontal="left"/>
    </xf>
    <xf numFmtId="0" fontId="4" fillId="0" borderId="2" xfId="3" applyFont="1" applyBorder="1" applyAlignment="1">
      <alignment horizontal="left"/>
    </xf>
    <xf numFmtId="44" fontId="0" fillId="0" borderId="2" xfId="4" applyFont="1" applyBorder="1" applyAlignment="1">
      <alignment horizontal="left"/>
    </xf>
    <xf numFmtId="3" fontId="4" fillId="0" borderId="0" xfId="3" applyNumberFormat="1"/>
    <xf numFmtId="44" fontId="0" fillId="4" borderId="2" xfId="4" applyFont="1" applyFill="1" applyBorder="1" applyAlignment="1">
      <alignment horizontal="left"/>
    </xf>
    <xf numFmtId="0" fontId="4" fillId="0" borderId="2" xfId="3" applyFont="1" applyBorder="1" applyAlignment="1"/>
    <xf numFmtId="0" fontId="4" fillId="0" borderId="0" xfId="3" applyNumberFormat="1"/>
    <xf numFmtId="0" fontId="0" fillId="0" borderId="0" xfId="0" quotePrefix="1"/>
    <xf numFmtId="0" fontId="5" fillId="0" borderId="0" xfId="0" applyFont="1"/>
    <xf numFmtId="14" fontId="4" fillId="0" borderId="2" xfId="3" applyNumberFormat="1" applyBorder="1" applyAlignment="1">
      <alignment horizontal="left"/>
    </xf>
    <xf numFmtId="0" fontId="4" fillId="0" borderId="2" xfId="3" applyBorder="1" applyAlignment="1">
      <alignment horizontal="center" vertical="center"/>
    </xf>
    <xf numFmtId="0" fontId="4" fillId="0" borderId="2" xfId="3" applyBorder="1" applyAlignment="1">
      <alignment horizontal="left" vertical="center"/>
    </xf>
    <xf numFmtId="0" fontId="4" fillId="0" borderId="2" xfId="3" applyBorder="1" applyAlignment="1">
      <alignment horizontal="center"/>
    </xf>
    <xf numFmtId="0" fontId="4" fillId="0" borderId="0" xfId="3" quotePrefix="1"/>
    <xf numFmtId="0" fontId="4" fillId="0" borderId="0" xfId="3" quotePrefix="1" applyAlignment="1">
      <alignment horizontal="left" vertical="center"/>
    </xf>
    <xf numFmtId="0" fontId="4" fillId="0" borderId="0" xfId="3" applyAlignment="1">
      <alignment horizontal="center" vertical="center"/>
    </xf>
    <xf numFmtId="0" fontId="4" fillId="0" borderId="6" xfId="3" applyBorder="1" applyAlignment="1">
      <alignment horizontal="center" vertical="center"/>
    </xf>
    <xf numFmtId="14" fontId="4" fillId="0" borderId="7" xfId="3" applyNumberFormat="1" applyBorder="1" applyAlignment="1">
      <alignment horizontal="left"/>
    </xf>
    <xf numFmtId="14" fontId="4" fillId="0" borderId="8" xfId="3" applyNumberFormat="1" applyBorder="1" applyAlignment="1">
      <alignment horizontal="left"/>
    </xf>
    <xf numFmtId="0" fontId="5" fillId="0" borderId="0" xfId="3" quotePrefix="1" applyFont="1"/>
    <xf numFmtId="0" fontId="5" fillId="0" borderId="0" xfId="3" applyFont="1"/>
    <xf numFmtId="43" fontId="0" fillId="3" borderId="0" xfId="5" applyFont="1" applyFill="1"/>
    <xf numFmtId="14" fontId="0" fillId="3" borderId="0" xfId="0" applyNumberFormat="1" applyFill="1"/>
    <xf numFmtId="168" fontId="0" fillId="3" borderId="0" xfId="0" applyNumberFormat="1" applyFill="1"/>
    <xf numFmtId="14" fontId="4" fillId="5" borderId="5" xfId="3" applyNumberFormat="1" applyFill="1" applyBorder="1" applyAlignment="1">
      <alignment horizontal="left"/>
    </xf>
    <xf numFmtId="0" fontId="4" fillId="0" borderId="2" xfId="3" applyNumberFormat="1" applyBorder="1" applyAlignment="1">
      <alignment horizontal="left"/>
    </xf>
    <xf numFmtId="0" fontId="4" fillId="0" borderId="7" xfId="3" applyNumberFormat="1" applyBorder="1" applyAlignment="1">
      <alignment horizontal="left"/>
    </xf>
    <xf numFmtId="0" fontId="4" fillId="0" borderId="5" xfId="3" applyNumberFormat="1" applyBorder="1" applyAlignment="1">
      <alignment horizontal="left"/>
    </xf>
    <xf numFmtId="0" fontId="4" fillId="0" borderId="8" xfId="3" applyNumberFormat="1" applyBorder="1" applyAlignment="1">
      <alignment horizontal="left"/>
    </xf>
  </cellXfs>
  <cellStyles count="6">
    <cellStyle name="Comma" xfId="5" builtinId="3"/>
    <cellStyle name="Currency" xfId="2" builtinId="4"/>
    <cellStyle name="Currency 2" xfId="4" xr:uid="{3BCEA8E0-2FF3-45F0-87FA-0934A6B9815B}"/>
    <cellStyle name="Input" xfId="1" builtinId="20"/>
    <cellStyle name="Normal" xfId="0" builtinId="0"/>
    <cellStyle name="Normal 2" xfId="3" xr:uid="{5AEDF62E-C013-40AD-8B78-D8010E98AA16}"/>
  </cellStyles>
  <dxfs count="0"/>
  <tableStyles count="0" defaultTableStyle="TableStyleMedium2" defaultPivotStyle="PivotStyleLight16"/>
  <colors>
    <mruColors>
      <color rgb="FFF8CB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190500</xdr:colOff>
      <xdr:row>3</xdr:row>
      <xdr:rowOff>123825</xdr:rowOff>
    </xdr:from>
    <xdr:to>
      <xdr:col>15</xdr:col>
      <xdr:colOff>114300</xdr:colOff>
      <xdr:row>6</xdr:row>
      <xdr:rowOff>0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EFE6B435-BBBB-4954-A48E-0FAA3B28A53E}"/>
            </a:ext>
          </a:extLst>
        </xdr:cNvPr>
        <xdr:cNvSpPr/>
      </xdr:nvSpPr>
      <xdr:spPr>
        <a:xfrm>
          <a:off x="8715375" y="695325"/>
          <a:ext cx="1609725" cy="447675"/>
        </a:xfrm>
        <a:prstGeom prst="wedgeRectCallout">
          <a:avLst>
            <a:gd name="adj1" fmla="val 19995"/>
            <a:gd name="adj2" fmla="val -65802"/>
          </a:avLst>
        </a:prstGeom>
        <a:solidFill>
          <a:srgbClr val="F8CBAD"/>
        </a:solidFill>
        <a:ln>
          <a:solidFill>
            <a:schemeClr val="accent4">
              <a:lumMod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Lookup</a:t>
          </a:r>
          <a:r>
            <a:rPr lang="en-US" sz="1100" b="1" baseline="0">
              <a:solidFill>
                <a:sysClr val="windowText" lastClr="000000"/>
              </a:solidFill>
            </a:rPr>
            <a:t> array only has 4 columns</a:t>
          </a:r>
          <a:endParaRPr lang="ro-RO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1381123</xdr:colOff>
      <xdr:row>10</xdr:row>
      <xdr:rowOff>123825</xdr:rowOff>
    </xdr:from>
    <xdr:to>
      <xdr:col>3</xdr:col>
      <xdr:colOff>276224</xdr:colOff>
      <xdr:row>14</xdr:row>
      <xdr:rowOff>0</xdr:rowOff>
    </xdr:to>
    <xdr:sp macro="" textlink="">
      <xdr:nvSpPr>
        <xdr:cNvPr id="3" name="Speech Bubble: Rectangle 2">
          <a:extLst>
            <a:ext uri="{FF2B5EF4-FFF2-40B4-BE49-F238E27FC236}">
              <a16:creationId xmlns:a16="http://schemas.microsoft.com/office/drawing/2014/main" id="{78241F90-4B2E-481C-A276-A36E35B070D4}"/>
            </a:ext>
          </a:extLst>
        </xdr:cNvPr>
        <xdr:cNvSpPr/>
      </xdr:nvSpPr>
      <xdr:spPr>
        <a:xfrm>
          <a:off x="1628773" y="1819275"/>
          <a:ext cx="2286001" cy="647700"/>
        </a:xfrm>
        <a:prstGeom prst="wedgeRectCallout">
          <a:avLst>
            <a:gd name="adj1" fmla="val 19995"/>
            <a:gd name="adj2" fmla="val -65802"/>
          </a:avLst>
        </a:prstGeom>
        <a:solidFill>
          <a:srgbClr val="F8CBAD"/>
        </a:solidFill>
        <a:ln>
          <a:solidFill>
            <a:schemeClr val="accent4">
              <a:lumMod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A cell containing text in</a:t>
          </a:r>
          <a:r>
            <a:rPr lang="en-US" sz="1100" b="1" baseline="0">
              <a:solidFill>
                <a:sysClr val="windowText" lastClr="000000"/>
              </a:solidFill>
            </a:rPr>
            <a:t> the SUM array of our SUMPRODUCT formula will trigger a #VALUE! error</a:t>
          </a:r>
          <a:endParaRPr lang="ro-RO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66675</xdr:colOff>
      <xdr:row>6</xdr:row>
      <xdr:rowOff>161925</xdr:rowOff>
    </xdr:from>
    <xdr:to>
      <xdr:col>9</xdr:col>
      <xdr:colOff>942976</xdr:colOff>
      <xdr:row>10</xdr:row>
      <xdr:rowOff>47625</xdr:rowOff>
    </xdr:to>
    <xdr:sp macro="" textlink="">
      <xdr:nvSpPr>
        <xdr:cNvPr id="4" name="Speech Bubble: Rectangle 3">
          <a:extLst>
            <a:ext uri="{FF2B5EF4-FFF2-40B4-BE49-F238E27FC236}">
              <a16:creationId xmlns:a16="http://schemas.microsoft.com/office/drawing/2014/main" id="{AEEFB9E9-C9E8-4C79-A6BC-DE7F0C06B01D}"/>
            </a:ext>
          </a:extLst>
        </xdr:cNvPr>
        <xdr:cNvSpPr/>
      </xdr:nvSpPr>
      <xdr:spPr>
        <a:xfrm>
          <a:off x="6343650" y="1285875"/>
          <a:ext cx="2286001" cy="647700"/>
        </a:xfrm>
        <a:prstGeom prst="wedgeRectCallout">
          <a:avLst>
            <a:gd name="adj1" fmla="val 19995"/>
            <a:gd name="adj2" fmla="val -65802"/>
          </a:avLst>
        </a:prstGeom>
        <a:solidFill>
          <a:srgbClr val="F8CBAD"/>
        </a:solidFill>
        <a:ln>
          <a:solidFill>
            <a:schemeClr val="accent4">
              <a:lumMod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A lot of </a:t>
          </a:r>
          <a:r>
            <a:rPr lang="en-US" sz="1100" b="1" baseline="0">
              <a:solidFill>
                <a:sysClr val="windowText" lastClr="000000"/>
              </a:solidFill>
            </a:rPr>
            <a:t>functions that use cells which have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#VALUE! error, will return a #VALUE! error as well.</a:t>
          </a:r>
          <a:endParaRPr lang="ro-RO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190500</xdr:colOff>
      <xdr:row>3</xdr:row>
      <xdr:rowOff>123825</xdr:rowOff>
    </xdr:from>
    <xdr:to>
      <xdr:col>20</xdr:col>
      <xdr:colOff>114300</xdr:colOff>
      <xdr:row>6</xdr:row>
      <xdr:rowOff>180975</xdr:rowOff>
    </xdr:to>
    <xdr:sp macro="" textlink="">
      <xdr:nvSpPr>
        <xdr:cNvPr id="6" name="Speech Bubble: Rectangle 5">
          <a:extLst>
            <a:ext uri="{FF2B5EF4-FFF2-40B4-BE49-F238E27FC236}">
              <a16:creationId xmlns:a16="http://schemas.microsoft.com/office/drawing/2014/main" id="{DAB7C283-F85E-435A-AB59-F50F03883D0B}"/>
            </a:ext>
          </a:extLst>
        </xdr:cNvPr>
        <xdr:cNvSpPr/>
      </xdr:nvSpPr>
      <xdr:spPr>
        <a:xfrm>
          <a:off x="13487400" y="695325"/>
          <a:ext cx="1581150" cy="609600"/>
        </a:xfrm>
        <a:prstGeom prst="wedgeRectCallout">
          <a:avLst>
            <a:gd name="adj1" fmla="val 19995"/>
            <a:gd name="adj2" fmla="val -65802"/>
          </a:avLst>
        </a:prstGeom>
        <a:solidFill>
          <a:srgbClr val="F8CBAD"/>
        </a:solidFill>
        <a:ln>
          <a:solidFill>
            <a:schemeClr val="accent4">
              <a:lumMod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col_index_num argument is set</a:t>
          </a:r>
          <a:r>
            <a:rPr lang="en-US" sz="1100" b="1" baseline="0">
              <a:solidFill>
                <a:sysClr val="windowText" lastClr="000000"/>
              </a:solidFill>
            </a:rPr>
            <a:t> to 0 or negative value</a:t>
          </a:r>
          <a:endParaRPr lang="ro-RO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ExcelExplained.com/Article%20files/SUMIFS/Sum%20by%20year/sum_by_year_using_sumif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_per_year"/>
      <sheetName val="named_ranges"/>
    </sheetNames>
    <sheetDataSet>
      <sheetData sheetId="0"/>
      <sheetData sheetId="1">
        <row r="7">
          <cell r="B7">
            <v>43071</v>
          </cell>
          <cell r="D7">
            <v>118</v>
          </cell>
        </row>
        <row r="8">
          <cell r="B8">
            <v>43076</v>
          </cell>
          <cell r="D8">
            <v>178</v>
          </cell>
        </row>
        <row r="9">
          <cell r="B9">
            <v>43076</v>
          </cell>
          <cell r="D9">
            <v>153</v>
          </cell>
        </row>
        <row r="10">
          <cell r="B10">
            <v>43080</v>
          </cell>
          <cell r="D10">
            <v>178</v>
          </cell>
        </row>
        <row r="11">
          <cell r="B11">
            <v>43089</v>
          </cell>
          <cell r="D11">
            <v>110</v>
          </cell>
        </row>
        <row r="12">
          <cell r="B12">
            <v>43090</v>
          </cell>
          <cell r="D12">
            <v>73</v>
          </cell>
        </row>
        <row r="13">
          <cell r="B13">
            <v>43095</v>
          </cell>
          <cell r="D13">
            <v>118</v>
          </cell>
        </row>
        <row r="14">
          <cell r="B14">
            <v>43097</v>
          </cell>
          <cell r="D14">
            <v>103</v>
          </cell>
        </row>
        <row r="15">
          <cell r="B15">
            <v>43098</v>
          </cell>
          <cell r="D15">
            <v>78</v>
          </cell>
        </row>
        <row r="16">
          <cell r="B16">
            <v>43099</v>
          </cell>
          <cell r="D16">
            <v>26</v>
          </cell>
        </row>
        <row r="17">
          <cell r="B17">
            <v>43103</v>
          </cell>
          <cell r="D17">
            <v>99</v>
          </cell>
        </row>
        <row r="18">
          <cell r="B18">
            <v>43106</v>
          </cell>
          <cell r="D18">
            <v>157</v>
          </cell>
        </row>
        <row r="19">
          <cell r="B19">
            <v>43117</v>
          </cell>
          <cell r="D19">
            <v>137</v>
          </cell>
        </row>
        <row r="20">
          <cell r="B20">
            <v>43119</v>
          </cell>
          <cell r="D20">
            <v>112</v>
          </cell>
        </row>
        <row r="21">
          <cell r="B21">
            <v>43124</v>
          </cell>
          <cell r="D21">
            <v>83</v>
          </cell>
        </row>
        <row r="22">
          <cell r="B22">
            <v>43124</v>
          </cell>
          <cell r="D22">
            <v>179</v>
          </cell>
        </row>
        <row r="23">
          <cell r="B23">
            <v>43143</v>
          </cell>
          <cell r="D23">
            <v>151</v>
          </cell>
        </row>
        <row r="24">
          <cell r="B24">
            <v>43153</v>
          </cell>
          <cell r="D24">
            <v>69</v>
          </cell>
        </row>
        <row r="25">
          <cell r="B25">
            <v>43160</v>
          </cell>
          <cell r="D25">
            <v>36</v>
          </cell>
        </row>
        <row r="26">
          <cell r="B26">
            <v>43160</v>
          </cell>
          <cell r="D26">
            <v>107</v>
          </cell>
        </row>
        <row r="27">
          <cell r="B27">
            <v>43173</v>
          </cell>
          <cell r="D27">
            <v>165</v>
          </cell>
        </row>
        <row r="28">
          <cell r="B28">
            <v>43176</v>
          </cell>
          <cell r="D28">
            <v>63</v>
          </cell>
        </row>
        <row r="29">
          <cell r="B29">
            <v>43176</v>
          </cell>
          <cell r="D29">
            <v>135</v>
          </cell>
        </row>
        <row r="30">
          <cell r="B30">
            <v>43216</v>
          </cell>
          <cell r="D30">
            <v>95</v>
          </cell>
        </row>
        <row r="31">
          <cell r="B31">
            <v>43223</v>
          </cell>
          <cell r="D31">
            <v>169</v>
          </cell>
        </row>
        <row r="32">
          <cell r="B32">
            <v>43232</v>
          </cell>
          <cell r="D32">
            <v>133</v>
          </cell>
        </row>
        <row r="33">
          <cell r="B33">
            <v>43247</v>
          </cell>
          <cell r="D33">
            <v>79</v>
          </cell>
        </row>
        <row r="34">
          <cell r="B34">
            <v>43248</v>
          </cell>
          <cell r="D34">
            <v>103</v>
          </cell>
        </row>
        <row r="35">
          <cell r="B35">
            <v>43252</v>
          </cell>
          <cell r="D35">
            <v>176</v>
          </cell>
        </row>
        <row r="36">
          <cell r="B36">
            <v>43258</v>
          </cell>
          <cell r="D36">
            <v>120</v>
          </cell>
        </row>
        <row r="37">
          <cell r="B37">
            <v>43262</v>
          </cell>
          <cell r="D37">
            <v>133</v>
          </cell>
        </row>
        <row r="38">
          <cell r="B38">
            <v>43273</v>
          </cell>
          <cell r="D38">
            <v>131</v>
          </cell>
        </row>
        <row r="39">
          <cell r="B39">
            <v>43293</v>
          </cell>
          <cell r="D39">
            <v>28</v>
          </cell>
        </row>
        <row r="40">
          <cell r="B40">
            <v>43302</v>
          </cell>
          <cell r="D40">
            <v>98</v>
          </cell>
        </row>
        <row r="41">
          <cell r="B41">
            <v>43306</v>
          </cell>
          <cell r="D41">
            <v>141</v>
          </cell>
        </row>
        <row r="42">
          <cell r="B42">
            <v>43330</v>
          </cell>
          <cell r="D42">
            <v>156</v>
          </cell>
        </row>
        <row r="43">
          <cell r="B43">
            <v>43339</v>
          </cell>
          <cell r="D43">
            <v>103</v>
          </cell>
        </row>
        <row r="44">
          <cell r="B44">
            <v>43343</v>
          </cell>
          <cell r="D44">
            <v>64</v>
          </cell>
        </row>
        <row r="45">
          <cell r="B45">
            <v>43353</v>
          </cell>
          <cell r="D45">
            <v>50</v>
          </cell>
        </row>
        <row r="46">
          <cell r="B46">
            <v>43369</v>
          </cell>
          <cell r="D46">
            <v>169</v>
          </cell>
        </row>
        <row r="47">
          <cell r="B47">
            <v>43381</v>
          </cell>
          <cell r="D47">
            <v>32</v>
          </cell>
        </row>
        <row r="48">
          <cell r="B48">
            <v>43381</v>
          </cell>
          <cell r="D48">
            <v>27</v>
          </cell>
        </row>
        <row r="49">
          <cell r="B49">
            <v>43386</v>
          </cell>
          <cell r="D49">
            <v>117</v>
          </cell>
        </row>
        <row r="50">
          <cell r="B50">
            <v>43388</v>
          </cell>
          <cell r="D50">
            <v>88</v>
          </cell>
        </row>
        <row r="51">
          <cell r="B51">
            <v>43393</v>
          </cell>
          <cell r="D51">
            <v>40</v>
          </cell>
        </row>
        <row r="52">
          <cell r="B52">
            <v>43396</v>
          </cell>
          <cell r="D52">
            <v>33</v>
          </cell>
        </row>
        <row r="53">
          <cell r="B53">
            <v>43399</v>
          </cell>
          <cell r="D53">
            <v>59</v>
          </cell>
        </row>
        <row r="54">
          <cell r="B54">
            <v>43399</v>
          </cell>
          <cell r="D54">
            <v>169</v>
          </cell>
        </row>
        <row r="55">
          <cell r="B55">
            <v>43400</v>
          </cell>
          <cell r="D55">
            <v>151</v>
          </cell>
        </row>
        <row r="56">
          <cell r="B56">
            <v>43407</v>
          </cell>
          <cell r="D56">
            <v>85</v>
          </cell>
        </row>
        <row r="57">
          <cell r="B57">
            <v>43420</v>
          </cell>
          <cell r="D57">
            <v>140</v>
          </cell>
        </row>
        <row r="58">
          <cell r="B58">
            <v>43424</v>
          </cell>
          <cell r="D58">
            <v>44</v>
          </cell>
        </row>
        <row r="59">
          <cell r="B59">
            <v>43425</v>
          </cell>
          <cell r="D59">
            <v>57</v>
          </cell>
        </row>
        <row r="60">
          <cell r="B60">
            <v>43456</v>
          </cell>
          <cell r="D60">
            <v>58</v>
          </cell>
        </row>
        <row r="61">
          <cell r="B61">
            <v>43457</v>
          </cell>
          <cell r="D61">
            <v>138</v>
          </cell>
        </row>
        <row r="62">
          <cell r="B62">
            <v>43458</v>
          </cell>
          <cell r="D62">
            <v>79</v>
          </cell>
        </row>
        <row r="63">
          <cell r="B63">
            <v>43468</v>
          </cell>
          <cell r="D63">
            <v>131</v>
          </cell>
        </row>
        <row r="64">
          <cell r="B64">
            <v>43495</v>
          </cell>
          <cell r="D64">
            <v>62</v>
          </cell>
        </row>
        <row r="65">
          <cell r="B65">
            <v>43500</v>
          </cell>
          <cell r="D65">
            <v>150</v>
          </cell>
        </row>
        <row r="66">
          <cell r="B66">
            <v>43505</v>
          </cell>
          <cell r="D66">
            <v>97</v>
          </cell>
        </row>
        <row r="67">
          <cell r="B67">
            <v>43516</v>
          </cell>
          <cell r="D67">
            <v>59</v>
          </cell>
        </row>
        <row r="68">
          <cell r="B68">
            <v>43520</v>
          </cell>
          <cell r="D68">
            <v>168</v>
          </cell>
        </row>
        <row r="69">
          <cell r="B69">
            <v>43530</v>
          </cell>
          <cell r="D69">
            <v>48</v>
          </cell>
        </row>
        <row r="70">
          <cell r="B70">
            <v>43533</v>
          </cell>
          <cell r="D70">
            <v>161</v>
          </cell>
        </row>
        <row r="71">
          <cell r="B71">
            <v>43553</v>
          </cell>
          <cell r="D71">
            <v>103</v>
          </cell>
        </row>
        <row r="72">
          <cell r="B72">
            <v>43555</v>
          </cell>
          <cell r="D72">
            <v>27</v>
          </cell>
        </row>
        <row r="73">
          <cell r="B73">
            <v>43555</v>
          </cell>
          <cell r="D73">
            <v>101</v>
          </cell>
        </row>
        <row r="74">
          <cell r="B74">
            <v>43580</v>
          </cell>
          <cell r="D74">
            <v>59</v>
          </cell>
        </row>
        <row r="75">
          <cell r="B75">
            <v>43590</v>
          </cell>
          <cell r="D75">
            <v>44</v>
          </cell>
        </row>
        <row r="76">
          <cell r="B76">
            <v>43606</v>
          </cell>
          <cell r="D76">
            <v>54</v>
          </cell>
        </row>
        <row r="77">
          <cell r="B77">
            <v>43623</v>
          </cell>
          <cell r="D77">
            <v>176</v>
          </cell>
        </row>
        <row r="78">
          <cell r="B78">
            <v>43624</v>
          </cell>
          <cell r="D78">
            <v>123</v>
          </cell>
        </row>
        <row r="79">
          <cell r="B79">
            <v>43629</v>
          </cell>
          <cell r="D79">
            <v>36</v>
          </cell>
        </row>
        <row r="80">
          <cell r="B80">
            <v>43642</v>
          </cell>
          <cell r="D80">
            <v>25</v>
          </cell>
        </row>
        <row r="81">
          <cell r="B81">
            <v>43644</v>
          </cell>
          <cell r="D81">
            <v>72</v>
          </cell>
        </row>
        <row r="82">
          <cell r="B82">
            <v>43644</v>
          </cell>
          <cell r="D82">
            <v>166</v>
          </cell>
        </row>
        <row r="83">
          <cell r="B83">
            <v>43644</v>
          </cell>
          <cell r="D83">
            <v>97</v>
          </cell>
        </row>
        <row r="84">
          <cell r="B84">
            <v>43645</v>
          </cell>
          <cell r="D84">
            <v>35</v>
          </cell>
        </row>
        <row r="85">
          <cell r="B85">
            <v>43652</v>
          </cell>
          <cell r="D85">
            <v>180</v>
          </cell>
        </row>
        <row r="86">
          <cell r="B86">
            <v>43673</v>
          </cell>
          <cell r="D86">
            <v>44</v>
          </cell>
        </row>
        <row r="87">
          <cell r="B87">
            <v>43675</v>
          </cell>
          <cell r="D87">
            <v>117</v>
          </cell>
        </row>
        <row r="88">
          <cell r="B88">
            <v>43684</v>
          </cell>
          <cell r="D88">
            <v>43</v>
          </cell>
        </row>
        <row r="89">
          <cell r="B89">
            <v>43684</v>
          </cell>
          <cell r="D89">
            <v>138</v>
          </cell>
        </row>
        <row r="90">
          <cell r="B90">
            <v>43685</v>
          </cell>
          <cell r="D90">
            <v>155</v>
          </cell>
        </row>
        <row r="91">
          <cell r="B91">
            <v>43697</v>
          </cell>
          <cell r="D91">
            <v>156</v>
          </cell>
        </row>
        <row r="92">
          <cell r="B92">
            <v>43701</v>
          </cell>
          <cell r="D92">
            <v>38</v>
          </cell>
        </row>
        <row r="93">
          <cell r="B93">
            <v>43701</v>
          </cell>
          <cell r="D93">
            <v>127</v>
          </cell>
        </row>
        <row r="94">
          <cell r="B94">
            <v>43706</v>
          </cell>
          <cell r="D94">
            <v>57</v>
          </cell>
        </row>
        <row r="95">
          <cell r="B95">
            <v>43714</v>
          </cell>
          <cell r="D95">
            <v>165</v>
          </cell>
        </row>
        <row r="96">
          <cell r="B96">
            <v>43721</v>
          </cell>
          <cell r="D96">
            <v>143</v>
          </cell>
        </row>
        <row r="97">
          <cell r="B97">
            <v>43732</v>
          </cell>
          <cell r="D97">
            <v>153</v>
          </cell>
        </row>
        <row r="98">
          <cell r="B98">
            <v>43747</v>
          </cell>
          <cell r="D98">
            <v>172</v>
          </cell>
        </row>
        <row r="99">
          <cell r="B99">
            <v>43757</v>
          </cell>
          <cell r="D99">
            <v>155</v>
          </cell>
        </row>
        <row r="100">
          <cell r="B100">
            <v>43761</v>
          </cell>
          <cell r="D100">
            <v>41</v>
          </cell>
        </row>
        <row r="101">
          <cell r="B101">
            <v>43762</v>
          </cell>
          <cell r="D101">
            <v>85</v>
          </cell>
        </row>
        <row r="102">
          <cell r="B102">
            <v>43762</v>
          </cell>
          <cell r="D102">
            <v>40</v>
          </cell>
        </row>
        <row r="103">
          <cell r="B103">
            <v>43764</v>
          </cell>
          <cell r="D103">
            <v>81</v>
          </cell>
        </row>
        <row r="104">
          <cell r="B104">
            <v>43777</v>
          </cell>
          <cell r="D104">
            <v>27</v>
          </cell>
        </row>
        <row r="105">
          <cell r="B105">
            <v>43777</v>
          </cell>
          <cell r="D105">
            <v>78</v>
          </cell>
        </row>
        <row r="106">
          <cell r="B106">
            <v>43793</v>
          </cell>
          <cell r="D106">
            <v>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26"/>
  <sheetViews>
    <sheetView showGridLines="0" tabSelected="1" zoomScaleNormal="100" workbookViewId="0">
      <selection activeCell="C2" sqref="C2"/>
    </sheetView>
  </sheetViews>
  <sheetFormatPr defaultRowHeight="15" x14ac:dyDescent="0.25"/>
  <cols>
    <col min="1" max="1" width="2.5703125" customWidth="1"/>
    <col min="2" max="2" width="13.42578125" customWidth="1"/>
    <col min="3" max="3" width="9.42578125" customWidth="1"/>
    <col min="8" max="8" width="10.7109375" bestFit="1" customWidth="1"/>
    <col min="20" max="21" width="0" hidden="1" customWidth="1"/>
  </cols>
  <sheetData>
    <row r="1" spans="2:23" ht="13.5" customHeight="1" x14ac:dyDescent="0.25"/>
    <row r="2" spans="2:23" x14ac:dyDescent="0.25">
      <c r="B2" s="1" t="s">
        <v>0</v>
      </c>
      <c r="C2" s="2" t="e">
        <f>C3 D3</f>
        <v>#NULL!</v>
      </c>
      <c r="D2" t="s">
        <v>7</v>
      </c>
      <c r="T2" s="5" t="s">
        <v>15</v>
      </c>
      <c r="U2" s="5" t="s">
        <v>16</v>
      </c>
      <c r="W2" s="6"/>
    </row>
    <row r="3" spans="2:23" ht="13.5" customHeight="1" x14ac:dyDescent="0.25">
      <c r="T3" s="5" t="s">
        <v>11</v>
      </c>
      <c r="U3" s="5">
        <v>1</v>
      </c>
    </row>
    <row r="4" spans="2:23" x14ac:dyDescent="0.25">
      <c r="B4" s="1" t="s">
        <v>1</v>
      </c>
      <c r="C4" s="2" t="e">
        <f>#REF!</f>
        <v>#REF!</v>
      </c>
      <c r="D4" t="s">
        <v>8</v>
      </c>
      <c r="T4" s="5" t="s">
        <v>12</v>
      </c>
      <c r="U4" s="5">
        <v>2</v>
      </c>
    </row>
    <row r="5" spans="2:23" ht="13.5" customHeight="1" x14ac:dyDescent="0.25">
      <c r="T5" s="5" t="s">
        <v>13</v>
      </c>
      <c r="U5" s="5">
        <v>3</v>
      </c>
    </row>
    <row r="6" spans="2:23" x14ac:dyDescent="0.25">
      <c r="B6" s="1" t="s">
        <v>4</v>
      </c>
      <c r="C6" s="2" t="e">
        <f>C7/D7</f>
        <v>#DIV/0!</v>
      </c>
      <c r="D6" t="s">
        <v>5</v>
      </c>
      <c r="T6" s="5" t="s">
        <v>14</v>
      </c>
      <c r="U6" s="5">
        <v>4</v>
      </c>
    </row>
    <row r="7" spans="2:23" ht="13.5" customHeight="1" x14ac:dyDescent="0.25"/>
    <row r="8" spans="2:23" x14ac:dyDescent="0.25">
      <c r="B8" s="1" t="s">
        <v>3</v>
      </c>
      <c r="C8" s="3" t="e">
        <f ca="1">sun(C15:D15)</f>
        <v>#NAME?</v>
      </c>
      <c r="D8" t="s">
        <v>6</v>
      </c>
    </row>
    <row r="9" spans="2:23" ht="13.5" customHeight="1" x14ac:dyDescent="0.25"/>
    <row r="10" spans="2:23" x14ac:dyDescent="0.25">
      <c r="B10" s="1" t="s">
        <v>9</v>
      </c>
      <c r="C10" s="3" t="e">
        <f>VLOOKUP("F",T3:U6,2,FALSE)</f>
        <v>#N/A</v>
      </c>
      <c r="D10" t="s">
        <v>18</v>
      </c>
    </row>
    <row r="11" spans="2:23" ht="13.5" customHeight="1" x14ac:dyDescent="0.25"/>
    <row r="12" spans="2:23" x14ac:dyDescent="0.25">
      <c r="B12" s="1" t="s">
        <v>10</v>
      </c>
      <c r="C12" s="3" t="e">
        <f>10^3000</f>
        <v>#NUM!</v>
      </c>
      <c r="D12" t="s">
        <v>19</v>
      </c>
    </row>
    <row r="13" spans="2:23" ht="13.5" customHeight="1" x14ac:dyDescent="0.25"/>
    <row r="14" spans="2:23" x14ac:dyDescent="0.25">
      <c r="B14" s="1" t="s">
        <v>17</v>
      </c>
      <c r="C14" s="3" t="e">
        <f>T3+U3</f>
        <v>#VALUE!</v>
      </c>
      <c r="D14" t="s">
        <v>20</v>
      </c>
    </row>
    <row r="15" spans="2:23" ht="13.5" customHeight="1" x14ac:dyDescent="0.25"/>
    <row r="16" spans="2:23" x14ac:dyDescent="0.25">
      <c r="B16" s="1" t="s">
        <v>2</v>
      </c>
      <c r="C16" s="3">
        <v>115264497946546</v>
      </c>
      <c r="D16" t="s">
        <v>22</v>
      </c>
    </row>
    <row r="17" spans="3:8" x14ac:dyDescent="0.25">
      <c r="C17" s="4">
        <f>1-2</f>
        <v>-1</v>
      </c>
      <c r="D17" t="s">
        <v>21</v>
      </c>
    </row>
    <row r="26" spans="3:8" x14ac:dyDescent="0.25">
      <c r="H26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7824D-1436-4D35-A1B8-2AA669C8C04C}">
  <dimension ref="B2:O8"/>
  <sheetViews>
    <sheetView topLeftCell="H1" workbookViewId="0">
      <selection activeCell="O3" sqref="O3"/>
    </sheetView>
  </sheetViews>
  <sheetFormatPr defaultRowHeight="15" x14ac:dyDescent="0.25"/>
  <cols>
    <col min="2" max="6" width="11.5703125" bestFit="1" customWidth="1"/>
    <col min="8" max="8" width="3.5703125" customWidth="1"/>
    <col min="9" max="9" width="13.42578125" customWidth="1"/>
    <col min="10" max="12" width="11.5703125" bestFit="1" customWidth="1"/>
    <col min="13" max="13" width="3.5703125" customWidth="1"/>
    <col min="14" max="14" width="9.85546875" bestFit="1" customWidth="1"/>
    <col min="15" max="15" width="11.85546875" customWidth="1"/>
  </cols>
  <sheetData>
    <row r="2" spans="2:15" x14ac:dyDescent="0.25">
      <c r="B2" s="9" t="s">
        <v>23</v>
      </c>
      <c r="C2" s="9" t="s">
        <v>24</v>
      </c>
      <c r="D2" s="9" t="s">
        <v>25</v>
      </c>
      <c r="E2" s="9" t="s">
        <v>26</v>
      </c>
      <c r="I2" s="9" t="s">
        <v>27</v>
      </c>
      <c r="J2" s="9" t="s">
        <v>23</v>
      </c>
      <c r="K2" s="9" t="s">
        <v>24</v>
      </c>
      <c r="L2" s="9" t="s">
        <v>25</v>
      </c>
      <c r="N2" s="9" t="s">
        <v>27</v>
      </c>
      <c r="O2" s="9" t="s">
        <v>33</v>
      </c>
    </row>
    <row r="3" spans="2:15" x14ac:dyDescent="0.25">
      <c r="B3" s="8">
        <v>17000</v>
      </c>
      <c r="C3" s="8">
        <v>19000</v>
      </c>
      <c r="D3" s="8">
        <v>22000</v>
      </c>
      <c r="E3" s="8">
        <f>B3+C3+D3</f>
        <v>58000</v>
      </c>
      <c r="I3" s="12" t="s">
        <v>28</v>
      </c>
      <c r="J3" s="12">
        <v>17000</v>
      </c>
      <c r="K3" s="12">
        <v>19000</v>
      </c>
      <c r="L3" s="12">
        <v>22000</v>
      </c>
      <c r="N3" s="10" t="s">
        <v>29</v>
      </c>
      <c r="O3" s="10" t="e">
        <f>VLOOKUP(N3,I3:L7,5,FALSE)</f>
        <v>#REF!</v>
      </c>
    </row>
    <row r="4" spans="2:15" x14ac:dyDescent="0.25">
      <c r="I4" s="10" t="s">
        <v>29</v>
      </c>
      <c r="J4" s="10">
        <v>18500</v>
      </c>
      <c r="K4" s="10">
        <v>17000</v>
      </c>
      <c r="L4" s="10">
        <v>23000</v>
      </c>
    </row>
    <row r="5" spans="2:15" x14ac:dyDescent="0.25">
      <c r="B5" s="9" t="s">
        <v>23</v>
      </c>
      <c r="C5" s="8">
        <v>17000</v>
      </c>
      <c r="I5" s="10" t="s">
        <v>30</v>
      </c>
      <c r="J5" s="10">
        <v>19000</v>
      </c>
      <c r="K5" s="10">
        <v>20000</v>
      </c>
      <c r="L5" s="10">
        <v>19000</v>
      </c>
    </row>
    <row r="6" spans="2:15" x14ac:dyDescent="0.25">
      <c r="B6" s="9" t="s">
        <v>24</v>
      </c>
      <c r="C6" s="8">
        <v>19000</v>
      </c>
      <c r="I6" s="10" t="s">
        <v>31</v>
      </c>
      <c r="J6" s="10">
        <v>15000</v>
      </c>
      <c r="K6" s="10">
        <v>20500</v>
      </c>
      <c r="L6" s="10">
        <v>28000</v>
      </c>
    </row>
    <row r="7" spans="2:15" x14ac:dyDescent="0.25">
      <c r="B7" s="9" t="s">
        <v>25</v>
      </c>
      <c r="C7" s="8">
        <v>22000</v>
      </c>
      <c r="I7" s="11" t="s">
        <v>32</v>
      </c>
      <c r="J7" s="11">
        <v>16500</v>
      </c>
      <c r="K7" s="11">
        <v>14000</v>
      </c>
      <c r="L7" s="11">
        <v>24000</v>
      </c>
    </row>
    <row r="8" spans="2:15" x14ac:dyDescent="0.25">
      <c r="B8" s="9" t="s">
        <v>26</v>
      </c>
      <c r="C8" s="8">
        <f>C5+C6+C7</f>
        <v>58000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45D96-E599-4F5D-AE52-40988C3E4FC4}">
  <dimension ref="B2:T105"/>
  <sheetViews>
    <sheetView showGridLines="0" zoomScaleNormal="100" workbookViewId="0">
      <selection activeCell="B38" sqref="B38"/>
    </sheetView>
  </sheetViews>
  <sheetFormatPr defaultRowHeight="15" x14ac:dyDescent="0.25"/>
  <cols>
    <col min="1" max="1" width="3.7109375" style="15" customWidth="1"/>
    <col min="2" max="2" width="37.42578125" style="13" customWidth="1"/>
    <col min="3" max="3" width="13.42578125" style="13" customWidth="1"/>
    <col min="4" max="4" width="12.140625" style="15" bestFit="1" customWidth="1"/>
    <col min="5" max="5" width="9.140625" style="15" customWidth="1"/>
    <col min="6" max="6" width="2.85546875" style="15" customWidth="1"/>
    <col min="7" max="7" width="9.140625" style="15"/>
    <col min="8" max="9" width="10.5703125" style="15" bestFit="1" customWidth="1"/>
    <col min="10" max="10" width="14.5703125" style="15" bestFit="1" customWidth="1"/>
    <col min="11" max="11" width="14.7109375" style="15" customWidth="1"/>
    <col min="12" max="12" width="9.140625" style="15"/>
    <col min="13" max="13" width="2.28515625" style="15" customWidth="1"/>
    <col min="14" max="17" width="12.42578125" style="15" customWidth="1"/>
    <col min="18" max="18" width="3.5703125" style="15" customWidth="1"/>
    <col min="19" max="19" width="9.85546875" style="15" bestFit="1" customWidth="1"/>
    <col min="20" max="20" width="11.42578125" style="15" bestFit="1" customWidth="1"/>
    <col min="21" max="16384" width="9.140625" style="15"/>
  </cols>
  <sheetData>
    <row r="2" spans="2:20" x14ac:dyDescent="0.25">
      <c r="B2" s="14" t="s">
        <v>136</v>
      </c>
      <c r="C2" s="1" t="s">
        <v>137</v>
      </c>
      <c r="G2" s="9" t="s">
        <v>23</v>
      </c>
      <c r="H2" s="9" t="s">
        <v>24</v>
      </c>
      <c r="I2" s="9" t="s">
        <v>25</v>
      </c>
      <c r="J2" s="9" t="s">
        <v>139</v>
      </c>
      <c r="K2" s="9" t="s">
        <v>144</v>
      </c>
      <c r="N2" s="9" t="s">
        <v>27</v>
      </c>
      <c r="O2" s="9" t="s">
        <v>23</v>
      </c>
      <c r="P2" s="9" t="s">
        <v>24</v>
      </c>
      <c r="Q2" s="9" t="s">
        <v>25</v>
      </c>
      <c r="R2"/>
      <c r="S2" s="9" t="s">
        <v>27</v>
      </c>
      <c r="T2" s="9" t="s">
        <v>33</v>
      </c>
    </row>
    <row r="3" spans="2:20" x14ac:dyDescent="0.25">
      <c r="B3" s="16" t="s">
        <v>28</v>
      </c>
      <c r="C3" s="17" t="e">
        <f>SUMPRODUCT(($D$6:$D$105=$B3)*($C$6:$C$105))</f>
        <v>#VALUE!</v>
      </c>
      <c r="G3" s="19" t="e">
        <f>C3</f>
        <v>#VALUE!</v>
      </c>
      <c r="H3" s="19">
        <v>7000</v>
      </c>
      <c r="I3" s="19">
        <v>8000</v>
      </c>
      <c r="J3" s="19" t="e">
        <f>AVERAGE(G3:I3)</f>
        <v>#VALUE!</v>
      </c>
      <c r="K3" s="22" t="s">
        <v>141</v>
      </c>
      <c r="N3" s="18" t="s">
        <v>28</v>
      </c>
      <c r="O3" s="19">
        <v>17000</v>
      </c>
      <c r="P3" s="19">
        <v>19000</v>
      </c>
      <c r="Q3" s="19">
        <v>22000</v>
      </c>
      <c r="R3"/>
      <c r="S3" s="18" t="s">
        <v>29</v>
      </c>
      <c r="T3" s="19" t="e">
        <f>VLOOKUP(S3,N3:Q7,0,FALSE)</f>
        <v>#VALUE!</v>
      </c>
    </row>
    <row r="4" spans="2:20" ht="13.5" customHeight="1" x14ac:dyDescent="0.25">
      <c r="G4" s="19" t="e">
        <f>$G$3</f>
        <v>#VALUE!</v>
      </c>
      <c r="H4" s="19">
        <f>$H$3</f>
        <v>7000</v>
      </c>
      <c r="I4" s="19">
        <f>$I$3</f>
        <v>8000</v>
      </c>
      <c r="J4" s="19" t="e">
        <f>SUM(G4:I4)</f>
        <v>#VALUE!</v>
      </c>
      <c r="K4" s="22" t="s">
        <v>140</v>
      </c>
      <c r="N4" s="18" t="s">
        <v>29</v>
      </c>
      <c r="O4" s="19">
        <v>18500</v>
      </c>
      <c r="P4" s="19">
        <v>17000</v>
      </c>
      <c r="Q4" s="19">
        <v>23000</v>
      </c>
      <c r="R4"/>
      <c r="S4"/>
      <c r="T4"/>
    </row>
    <row r="5" spans="2:20" x14ac:dyDescent="0.25">
      <c r="B5" s="1" t="s">
        <v>34</v>
      </c>
      <c r="C5" s="1" t="s">
        <v>35</v>
      </c>
      <c r="D5" s="1" t="s">
        <v>136</v>
      </c>
      <c r="G5" s="19" t="e">
        <f>$G$3</f>
        <v>#VALUE!</v>
      </c>
      <c r="H5" s="19">
        <f>$H$3</f>
        <v>7000</v>
      </c>
      <c r="I5" s="19">
        <f>$I$3</f>
        <v>8000</v>
      </c>
      <c r="J5" s="19" t="e">
        <f>CONCATENATE(G5,H5,I5)</f>
        <v>#VALUE!</v>
      </c>
      <c r="K5" s="22" t="s">
        <v>142</v>
      </c>
      <c r="N5" s="18" t="s">
        <v>30</v>
      </c>
      <c r="O5" s="19">
        <v>19000</v>
      </c>
      <c r="P5" s="19">
        <v>20000</v>
      </c>
      <c r="Q5" s="19">
        <v>19000</v>
      </c>
      <c r="R5"/>
      <c r="S5"/>
      <c r="T5"/>
    </row>
    <row r="6" spans="2:20" ht="15" customHeight="1" x14ac:dyDescent="0.25">
      <c r="B6" s="18" t="s">
        <v>36</v>
      </c>
      <c r="C6" s="19">
        <v>118</v>
      </c>
      <c r="D6" s="18" t="s">
        <v>28</v>
      </c>
      <c r="G6" s="19" t="e">
        <f>$G$3</f>
        <v>#VALUE!</v>
      </c>
      <c r="H6" s="19">
        <f>$H$3</f>
        <v>7000</v>
      </c>
      <c r="I6" s="19">
        <f>$I$3</f>
        <v>8000</v>
      </c>
      <c r="J6" s="19" t="e">
        <f>SUBTOTAL(9,G6:I6)</f>
        <v>#VALUE!</v>
      </c>
      <c r="K6" s="22" t="s">
        <v>143</v>
      </c>
      <c r="N6" s="18" t="s">
        <v>31</v>
      </c>
      <c r="O6" s="19">
        <v>15000</v>
      </c>
      <c r="P6" s="19">
        <v>20500</v>
      </c>
      <c r="Q6" s="19">
        <v>28000</v>
      </c>
      <c r="R6"/>
      <c r="S6"/>
      <c r="T6"/>
    </row>
    <row r="7" spans="2:20" ht="15" customHeight="1" x14ac:dyDescent="0.25">
      <c r="B7" s="18" t="s">
        <v>37</v>
      </c>
      <c r="C7" s="19">
        <v>178</v>
      </c>
      <c r="D7" s="18" t="s">
        <v>29</v>
      </c>
      <c r="N7" s="18" t="s">
        <v>32</v>
      </c>
      <c r="O7" s="19">
        <v>16500</v>
      </c>
      <c r="P7" s="19">
        <v>14000</v>
      </c>
      <c r="Q7" s="19">
        <v>24000</v>
      </c>
      <c r="R7"/>
      <c r="S7"/>
      <c r="T7"/>
    </row>
    <row r="8" spans="2:20" ht="15" customHeight="1" x14ac:dyDescent="0.25">
      <c r="B8" s="18" t="s">
        <v>38</v>
      </c>
      <c r="C8" s="19">
        <v>153</v>
      </c>
      <c r="D8" s="18" t="s">
        <v>30</v>
      </c>
    </row>
    <row r="9" spans="2:20" ht="15" customHeight="1" x14ac:dyDescent="0.25">
      <c r="B9" s="18" t="s">
        <v>39</v>
      </c>
      <c r="C9" s="19">
        <v>178</v>
      </c>
      <c r="D9" s="18" t="s">
        <v>31</v>
      </c>
      <c r="H9" s="20"/>
    </row>
    <row r="10" spans="2:20" ht="15" customHeight="1" x14ac:dyDescent="0.25">
      <c r="B10" s="18" t="s">
        <v>40</v>
      </c>
      <c r="C10" s="21" t="s">
        <v>138</v>
      </c>
      <c r="D10" s="18" t="s">
        <v>32</v>
      </c>
    </row>
    <row r="11" spans="2:20" ht="15" customHeight="1" x14ac:dyDescent="0.25">
      <c r="B11" s="18" t="s">
        <v>41</v>
      </c>
      <c r="C11" s="19">
        <v>73</v>
      </c>
      <c r="D11" s="18" t="s">
        <v>28</v>
      </c>
    </row>
    <row r="12" spans="2:20" ht="15" customHeight="1" x14ac:dyDescent="0.25">
      <c r="B12" s="18" t="s">
        <v>42</v>
      </c>
      <c r="C12" s="19">
        <v>118</v>
      </c>
      <c r="D12" s="18" t="s">
        <v>28</v>
      </c>
    </row>
    <row r="13" spans="2:20" ht="15.75" customHeight="1" x14ac:dyDescent="0.25">
      <c r="B13" s="18" t="s">
        <v>43</v>
      </c>
      <c r="C13" s="19">
        <v>103</v>
      </c>
      <c r="D13" s="18" t="s">
        <v>30</v>
      </c>
      <c r="H13" s="20"/>
    </row>
    <row r="14" spans="2:20" ht="15" customHeight="1" x14ac:dyDescent="0.25">
      <c r="B14" s="18" t="s">
        <v>44</v>
      </c>
      <c r="C14" s="19">
        <v>78</v>
      </c>
      <c r="D14" s="18" t="s">
        <v>31</v>
      </c>
    </row>
    <row r="15" spans="2:20" ht="15" customHeight="1" x14ac:dyDescent="0.25">
      <c r="B15" s="18" t="s">
        <v>45</v>
      </c>
      <c r="C15" s="19">
        <v>26</v>
      </c>
      <c r="D15" s="18" t="s">
        <v>32</v>
      </c>
    </row>
    <row r="16" spans="2:20" ht="15" customHeight="1" x14ac:dyDescent="0.25">
      <c r="B16" s="18" t="s">
        <v>46</v>
      </c>
      <c r="C16" s="19">
        <v>99</v>
      </c>
      <c r="D16" s="18" t="s">
        <v>28</v>
      </c>
    </row>
    <row r="17" spans="2:10" ht="15" customHeight="1" x14ac:dyDescent="0.25">
      <c r="B17" s="18" t="s">
        <v>47</v>
      </c>
      <c r="C17" s="19">
        <v>157</v>
      </c>
      <c r="D17" s="18" t="s">
        <v>29</v>
      </c>
      <c r="H17" s="20"/>
    </row>
    <row r="18" spans="2:10" x14ac:dyDescent="0.25">
      <c r="B18" s="18" t="s">
        <v>48</v>
      </c>
      <c r="C18" s="19">
        <v>137</v>
      </c>
      <c r="D18" s="18" t="s">
        <v>29</v>
      </c>
    </row>
    <row r="19" spans="2:10" x14ac:dyDescent="0.25">
      <c r="B19" s="18" t="s">
        <v>49</v>
      </c>
      <c r="C19" s="19">
        <v>112</v>
      </c>
      <c r="D19" s="18" t="s">
        <v>30</v>
      </c>
    </row>
    <row r="20" spans="2:10" x14ac:dyDescent="0.25">
      <c r="B20" s="18" t="s">
        <v>50</v>
      </c>
      <c r="C20" s="19">
        <v>83</v>
      </c>
      <c r="D20" s="18" t="s">
        <v>29</v>
      </c>
      <c r="J20" s="23"/>
    </row>
    <row r="21" spans="2:10" x14ac:dyDescent="0.25">
      <c r="B21" s="18" t="s">
        <v>51</v>
      </c>
      <c r="C21" s="19">
        <v>179</v>
      </c>
      <c r="D21" s="18" t="s">
        <v>29</v>
      </c>
    </row>
    <row r="22" spans="2:10" x14ac:dyDescent="0.25">
      <c r="B22" s="18" t="s">
        <v>52</v>
      </c>
      <c r="C22" s="19">
        <v>151</v>
      </c>
      <c r="D22" s="18" t="s">
        <v>28</v>
      </c>
    </row>
    <row r="23" spans="2:10" x14ac:dyDescent="0.25">
      <c r="B23" s="18" t="s">
        <v>53</v>
      </c>
      <c r="C23" s="19">
        <v>69</v>
      </c>
      <c r="D23" s="18" t="s">
        <v>29</v>
      </c>
    </row>
    <row r="24" spans="2:10" x14ac:dyDescent="0.25">
      <c r="B24" s="18" t="s">
        <v>54</v>
      </c>
      <c r="C24" s="19">
        <v>36</v>
      </c>
      <c r="D24" s="18" t="s">
        <v>30</v>
      </c>
    </row>
    <row r="25" spans="2:10" x14ac:dyDescent="0.25">
      <c r="B25" s="18" t="s">
        <v>55</v>
      </c>
      <c r="C25" s="19">
        <v>107</v>
      </c>
      <c r="D25" s="18" t="s">
        <v>31</v>
      </c>
    </row>
    <row r="26" spans="2:10" x14ac:dyDescent="0.25">
      <c r="B26" s="18" t="s">
        <v>56</v>
      </c>
      <c r="C26" s="19">
        <v>165</v>
      </c>
      <c r="D26" s="18" t="s">
        <v>32</v>
      </c>
    </row>
    <row r="27" spans="2:10" x14ac:dyDescent="0.25">
      <c r="B27" s="18" t="s">
        <v>57</v>
      </c>
      <c r="C27" s="19">
        <v>63</v>
      </c>
      <c r="D27" s="18" t="s">
        <v>30</v>
      </c>
    </row>
    <row r="28" spans="2:10" x14ac:dyDescent="0.25">
      <c r="B28" s="18" t="s">
        <v>58</v>
      </c>
      <c r="C28" s="19">
        <v>135</v>
      </c>
      <c r="D28" s="18" t="s">
        <v>31</v>
      </c>
    </row>
    <row r="29" spans="2:10" x14ac:dyDescent="0.25">
      <c r="B29" s="18" t="s">
        <v>59</v>
      </c>
      <c r="C29" s="19">
        <v>95</v>
      </c>
      <c r="D29" s="18" t="s">
        <v>32</v>
      </c>
    </row>
    <row r="30" spans="2:10" x14ac:dyDescent="0.25">
      <c r="B30" s="18" t="s">
        <v>60</v>
      </c>
      <c r="C30" s="19">
        <v>169</v>
      </c>
      <c r="D30" s="18" t="s">
        <v>28</v>
      </c>
    </row>
    <row r="31" spans="2:10" x14ac:dyDescent="0.25">
      <c r="B31" s="18" t="s">
        <v>61</v>
      </c>
      <c r="C31" s="19">
        <v>133</v>
      </c>
      <c r="D31" s="18" t="s">
        <v>29</v>
      </c>
    </row>
    <row r="32" spans="2:10" x14ac:dyDescent="0.25">
      <c r="B32" s="18" t="s">
        <v>62</v>
      </c>
      <c r="C32" s="19">
        <v>79</v>
      </c>
      <c r="D32" s="18" t="s">
        <v>29</v>
      </c>
    </row>
    <row r="33" spans="2:8" x14ac:dyDescent="0.25">
      <c r="B33" s="18" t="s">
        <v>63</v>
      </c>
      <c r="C33" s="19">
        <v>103</v>
      </c>
      <c r="D33" s="18" t="s">
        <v>30</v>
      </c>
    </row>
    <row r="34" spans="2:8" x14ac:dyDescent="0.25">
      <c r="B34" s="18" t="s">
        <v>64</v>
      </c>
      <c r="C34" s="19">
        <v>176</v>
      </c>
      <c r="D34" s="18" t="s">
        <v>29</v>
      </c>
    </row>
    <row r="35" spans="2:8" x14ac:dyDescent="0.25">
      <c r="B35" s="18" t="s">
        <v>65</v>
      </c>
      <c r="C35" s="19">
        <v>120</v>
      </c>
      <c r="D35" s="18" t="s">
        <v>29</v>
      </c>
    </row>
    <row r="36" spans="2:8" x14ac:dyDescent="0.25">
      <c r="B36" s="18" t="s">
        <v>66</v>
      </c>
      <c r="C36" s="19">
        <v>133</v>
      </c>
      <c r="D36" s="18" t="s">
        <v>28</v>
      </c>
    </row>
    <row r="37" spans="2:8" x14ac:dyDescent="0.25">
      <c r="B37" s="18" t="s">
        <v>67</v>
      </c>
      <c r="C37" s="19">
        <v>131</v>
      </c>
      <c r="D37" s="18" t="s">
        <v>29</v>
      </c>
    </row>
    <row r="38" spans="2:8" x14ac:dyDescent="0.25">
      <c r="B38" s="18" t="s">
        <v>68</v>
      </c>
      <c r="C38" s="19">
        <v>28</v>
      </c>
      <c r="D38" s="18" t="s">
        <v>30</v>
      </c>
    </row>
    <row r="39" spans="2:8" x14ac:dyDescent="0.25">
      <c r="B39" s="18" t="s">
        <v>69</v>
      </c>
      <c r="C39" s="19">
        <v>98</v>
      </c>
      <c r="D39" s="18" t="s">
        <v>31</v>
      </c>
    </row>
    <row r="40" spans="2:8" x14ac:dyDescent="0.25">
      <c r="B40" s="18" t="s">
        <v>70</v>
      </c>
      <c r="C40" s="19">
        <v>141</v>
      </c>
      <c r="D40" s="18" t="s">
        <v>32</v>
      </c>
    </row>
    <row r="41" spans="2:8" x14ac:dyDescent="0.25">
      <c r="B41" s="18" t="s">
        <v>71</v>
      </c>
      <c r="C41" s="19">
        <v>156</v>
      </c>
      <c r="D41" s="18" t="s">
        <v>30</v>
      </c>
    </row>
    <row r="42" spans="2:8" x14ac:dyDescent="0.25">
      <c r="B42" s="18" t="s">
        <v>72</v>
      </c>
      <c r="C42" s="19">
        <v>103</v>
      </c>
      <c r="D42" s="18" t="s">
        <v>29</v>
      </c>
    </row>
    <row r="43" spans="2:8" x14ac:dyDescent="0.25">
      <c r="B43" s="18" t="s">
        <v>73</v>
      </c>
      <c r="C43" s="19">
        <v>64</v>
      </c>
      <c r="D43" s="18" t="s">
        <v>29</v>
      </c>
      <c r="H43" s="20"/>
    </row>
    <row r="44" spans="2:8" x14ac:dyDescent="0.25">
      <c r="B44" s="18" t="s">
        <v>74</v>
      </c>
      <c r="C44" s="19">
        <v>50</v>
      </c>
      <c r="D44" s="18" t="s">
        <v>28</v>
      </c>
    </row>
    <row r="45" spans="2:8" x14ac:dyDescent="0.25">
      <c r="B45" s="18" t="s">
        <v>75</v>
      </c>
      <c r="C45" s="19">
        <v>169</v>
      </c>
      <c r="D45" s="18" t="s">
        <v>29</v>
      </c>
      <c r="H45" s="20"/>
    </row>
    <row r="46" spans="2:8" x14ac:dyDescent="0.25">
      <c r="B46" s="18" t="s">
        <v>76</v>
      </c>
      <c r="C46" s="19">
        <v>32</v>
      </c>
      <c r="D46" s="18" t="s">
        <v>30</v>
      </c>
    </row>
    <row r="47" spans="2:8" x14ac:dyDescent="0.25">
      <c r="B47" s="18" t="s">
        <v>77</v>
      </c>
      <c r="C47" s="19">
        <v>27</v>
      </c>
      <c r="D47" s="18" t="s">
        <v>31</v>
      </c>
    </row>
    <row r="48" spans="2:8" x14ac:dyDescent="0.25">
      <c r="B48" s="18" t="s">
        <v>78</v>
      </c>
      <c r="C48" s="19">
        <v>117</v>
      </c>
      <c r="D48" s="18" t="s">
        <v>32</v>
      </c>
    </row>
    <row r="49" spans="2:8" x14ac:dyDescent="0.25">
      <c r="B49" s="18" t="s">
        <v>79</v>
      </c>
      <c r="C49" s="19">
        <v>88</v>
      </c>
      <c r="D49" s="18" t="s">
        <v>30</v>
      </c>
    </row>
    <row r="50" spans="2:8" x14ac:dyDescent="0.25">
      <c r="B50" s="18" t="s">
        <v>80</v>
      </c>
      <c r="C50" s="19">
        <v>40</v>
      </c>
      <c r="D50" s="18" t="s">
        <v>31</v>
      </c>
    </row>
    <row r="51" spans="2:8" x14ac:dyDescent="0.25">
      <c r="B51" s="18" t="s">
        <v>81</v>
      </c>
      <c r="C51" s="19">
        <v>33</v>
      </c>
      <c r="D51" s="18" t="s">
        <v>32</v>
      </c>
    </row>
    <row r="52" spans="2:8" x14ac:dyDescent="0.25">
      <c r="B52" s="18" t="s">
        <v>82</v>
      </c>
      <c r="C52" s="19">
        <v>59</v>
      </c>
      <c r="D52" s="18" t="s">
        <v>28</v>
      </c>
    </row>
    <row r="53" spans="2:8" x14ac:dyDescent="0.25">
      <c r="B53" s="18" t="s">
        <v>83</v>
      </c>
      <c r="C53" s="19">
        <v>169</v>
      </c>
      <c r="D53" s="18" t="s">
        <v>29</v>
      </c>
    </row>
    <row r="54" spans="2:8" x14ac:dyDescent="0.25">
      <c r="B54" s="18" t="s">
        <v>84</v>
      </c>
      <c r="C54" s="19">
        <v>151</v>
      </c>
      <c r="D54" s="18" t="s">
        <v>29</v>
      </c>
    </row>
    <row r="55" spans="2:8" x14ac:dyDescent="0.25">
      <c r="B55" s="18" t="s">
        <v>85</v>
      </c>
      <c r="C55" s="19">
        <v>85</v>
      </c>
      <c r="D55" s="18" t="s">
        <v>30</v>
      </c>
    </row>
    <row r="56" spans="2:8" x14ac:dyDescent="0.25">
      <c r="B56" s="18" t="s">
        <v>86</v>
      </c>
      <c r="C56" s="19">
        <v>140</v>
      </c>
      <c r="D56" s="18" t="s">
        <v>29</v>
      </c>
    </row>
    <row r="57" spans="2:8" x14ac:dyDescent="0.25">
      <c r="B57" s="18" t="s">
        <v>87</v>
      </c>
      <c r="C57" s="19">
        <v>44</v>
      </c>
      <c r="D57" s="18" t="s">
        <v>31</v>
      </c>
    </row>
    <row r="58" spans="2:8" x14ac:dyDescent="0.25">
      <c r="B58" s="18" t="s">
        <v>88</v>
      </c>
      <c r="C58" s="19">
        <v>57</v>
      </c>
      <c r="D58" s="18" t="s">
        <v>32</v>
      </c>
      <c r="H58" s="20"/>
    </row>
    <row r="59" spans="2:8" x14ac:dyDescent="0.25">
      <c r="B59" s="18" t="s">
        <v>89</v>
      </c>
      <c r="C59" s="19">
        <v>58</v>
      </c>
      <c r="D59" s="18" t="s">
        <v>28</v>
      </c>
      <c r="H59" s="20"/>
    </row>
    <row r="60" spans="2:8" x14ac:dyDescent="0.25">
      <c r="B60" s="18" t="s">
        <v>90</v>
      </c>
      <c r="C60" s="19">
        <v>138</v>
      </c>
      <c r="D60" s="18" t="s">
        <v>29</v>
      </c>
    </row>
    <row r="61" spans="2:8" x14ac:dyDescent="0.25">
      <c r="B61" s="18" t="s">
        <v>91</v>
      </c>
      <c r="C61" s="19">
        <v>79</v>
      </c>
      <c r="D61" s="18" t="s">
        <v>29</v>
      </c>
    </row>
    <row r="62" spans="2:8" x14ac:dyDescent="0.25">
      <c r="B62" s="18" t="s">
        <v>92</v>
      </c>
      <c r="C62" s="19">
        <v>131</v>
      </c>
      <c r="D62" s="18" t="s">
        <v>30</v>
      </c>
    </row>
    <row r="63" spans="2:8" x14ac:dyDescent="0.25">
      <c r="B63" s="18" t="s">
        <v>93</v>
      </c>
      <c r="C63" s="19">
        <v>62</v>
      </c>
      <c r="D63" s="18" t="s">
        <v>29</v>
      </c>
    </row>
    <row r="64" spans="2:8" x14ac:dyDescent="0.25">
      <c r="B64" s="18" t="s">
        <v>94</v>
      </c>
      <c r="C64" s="19">
        <v>150</v>
      </c>
      <c r="D64" s="18" t="s">
        <v>31</v>
      </c>
    </row>
    <row r="65" spans="2:8" x14ac:dyDescent="0.25">
      <c r="B65" s="18" t="s">
        <v>95</v>
      </c>
      <c r="C65" s="19">
        <v>97</v>
      </c>
      <c r="D65" s="18" t="s">
        <v>32</v>
      </c>
    </row>
    <row r="66" spans="2:8" x14ac:dyDescent="0.25">
      <c r="B66" s="18" t="s">
        <v>96</v>
      </c>
      <c r="C66" s="19">
        <v>59</v>
      </c>
      <c r="D66" s="18" t="s">
        <v>28</v>
      </c>
    </row>
    <row r="67" spans="2:8" x14ac:dyDescent="0.25">
      <c r="B67" s="18" t="s">
        <v>97</v>
      </c>
      <c r="C67" s="19">
        <v>168</v>
      </c>
      <c r="D67" s="18" t="s">
        <v>29</v>
      </c>
    </row>
    <row r="68" spans="2:8" x14ac:dyDescent="0.25">
      <c r="B68" s="18" t="s">
        <v>98</v>
      </c>
      <c r="C68" s="19">
        <v>48</v>
      </c>
      <c r="D68" s="18" t="s">
        <v>29</v>
      </c>
    </row>
    <row r="69" spans="2:8" x14ac:dyDescent="0.25">
      <c r="B69" s="18" t="s">
        <v>99</v>
      </c>
      <c r="C69" s="19">
        <v>161</v>
      </c>
      <c r="D69" s="18" t="s">
        <v>30</v>
      </c>
    </row>
    <row r="70" spans="2:8" x14ac:dyDescent="0.25">
      <c r="B70" s="18" t="s">
        <v>100</v>
      </c>
      <c r="C70" s="19">
        <v>103</v>
      </c>
      <c r="D70" s="18" t="s">
        <v>29</v>
      </c>
    </row>
    <row r="71" spans="2:8" x14ac:dyDescent="0.25">
      <c r="B71" s="18" t="s">
        <v>101</v>
      </c>
      <c r="C71" s="19">
        <v>27</v>
      </c>
      <c r="D71" s="18" t="s">
        <v>29</v>
      </c>
    </row>
    <row r="72" spans="2:8" x14ac:dyDescent="0.25">
      <c r="B72" s="18" t="s">
        <v>102</v>
      </c>
      <c r="C72" s="19">
        <v>101</v>
      </c>
      <c r="D72" s="18" t="s">
        <v>29</v>
      </c>
      <c r="H72" s="20"/>
    </row>
    <row r="73" spans="2:8" x14ac:dyDescent="0.25">
      <c r="B73" s="18" t="s">
        <v>103</v>
      </c>
      <c r="C73" s="19">
        <v>59</v>
      </c>
      <c r="D73" s="18" t="s">
        <v>30</v>
      </c>
    </row>
    <row r="74" spans="2:8" x14ac:dyDescent="0.25">
      <c r="B74" s="18" t="s">
        <v>104</v>
      </c>
      <c r="C74" s="19">
        <v>44</v>
      </c>
      <c r="D74" s="18" t="s">
        <v>29</v>
      </c>
    </row>
    <row r="75" spans="2:8" x14ac:dyDescent="0.25">
      <c r="B75" s="18" t="s">
        <v>105</v>
      </c>
      <c r="C75" s="19">
        <v>54</v>
      </c>
      <c r="D75" s="18" t="s">
        <v>29</v>
      </c>
    </row>
    <row r="76" spans="2:8" x14ac:dyDescent="0.25">
      <c r="B76" s="18" t="s">
        <v>106</v>
      </c>
      <c r="C76" s="19">
        <v>176</v>
      </c>
      <c r="D76" s="18" t="s">
        <v>28</v>
      </c>
    </row>
    <row r="77" spans="2:8" x14ac:dyDescent="0.25">
      <c r="B77" s="18" t="s">
        <v>107</v>
      </c>
      <c r="C77" s="19">
        <v>123</v>
      </c>
      <c r="D77" s="18" t="s">
        <v>29</v>
      </c>
    </row>
    <row r="78" spans="2:8" x14ac:dyDescent="0.25">
      <c r="B78" s="18" t="s">
        <v>108</v>
      </c>
      <c r="C78" s="19">
        <v>36</v>
      </c>
      <c r="D78" s="18" t="s">
        <v>30</v>
      </c>
    </row>
    <row r="79" spans="2:8" x14ac:dyDescent="0.25">
      <c r="B79" s="18" t="s">
        <v>109</v>
      </c>
      <c r="C79" s="19">
        <v>25</v>
      </c>
      <c r="D79" s="18" t="s">
        <v>31</v>
      </c>
    </row>
    <row r="80" spans="2:8" x14ac:dyDescent="0.25">
      <c r="B80" s="18" t="s">
        <v>110</v>
      </c>
      <c r="C80" s="19">
        <v>72</v>
      </c>
      <c r="D80" s="18" t="s">
        <v>32</v>
      </c>
      <c r="H80" s="20"/>
    </row>
    <row r="81" spans="2:8" x14ac:dyDescent="0.25">
      <c r="B81" s="18" t="s">
        <v>111</v>
      </c>
      <c r="C81" s="19">
        <v>166</v>
      </c>
      <c r="D81" s="18" t="s">
        <v>30</v>
      </c>
      <c r="H81" s="20"/>
    </row>
    <row r="82" spans="2:8" x14ac:dyDescent="0.25">
      <c r="B82" s="18" t="s">
        <v>112</v>
      </c>
      <c r="C82" s="19">
        <v>97</v>
      </c>
      <c r="D82" s="18" t="s">
        <v>29</v>
      </c>
    </row>
    <row r="83" spans="2:8" x14ac:dyDescent="0.25">
      <c r="B83" s="18" t="s">
        <v>113</v>
      </c>
      <c r="C83" s="19">
        <v>35</v>
      </c>
      <c r="D83" s="18" t="s">
        <v>29</v>
      </c>
    </row>
    <row r="84" spans="2:8" x14ac:dyDescent="0.25">
      <c r="B84" s="18" t="s">
        <v>114</v>
      </c>
      <c r="C84" s="19">
        <v>180</v>
      </c>
      <c r="D84" s="18" t="s">
        <v>28</v>
      </c>
    </row>
    <row r="85" spans="2:8" x14ac:dyDescent="0.25">
      <c r="B85" s="18" t="s">
        <v>115</v>
      </c>
      <c r="C85" s="19">
        <v>44</v>
      </c>
      <c r="D85" s="18" t="s">
        <v>29</v>
      </c>
    </row>
    <row r="86" spans="2:8" x14ac:dyDescent="0.25">
      <c r="B86" s="18" t="s">
        <v>116</v>
      </c>
      <c r="C86" s="19">
        <v>117</v>
      </c>
      <c r="D86" s="18" t="s">
        <v>30</v>
      </c>
    </row>
    <row r="87" spans="2:8" x14ac:dyDescent="0.25">
      <c r="B87" s="18" t="s">
        <v>117</v>
      </c>
      <c r="C87" s="19">
        <v>43</v>
      </c>
      <c r="D87" s="18" t="s">
        <v>31</v>
      </c>
    </row>
    <row r="88" spans="2:8" x14ac:dyDescent="0.25">
      <c r="B88" s="18" t="s">
        <v>118</v>
      </c>
      <c r="C88" s="19">
        <v>138</v>
      </c>
      <c r="D88" s="18" t="s">
        <v>32</v>
      </c>
    </row>
    <row r="89" spans="2:8" x14ac:dyDescent="0.25">
      <c r="B89" s="18" t="s">
        <v>119</v>
      </c>
      <c r="C89" s="19">
        <v>155</v>
      </c>
      <c r="D89" s="18" t="s">
        <v>30</v>
      </c>
    </row>
    <row r="90" spans="2:8" x14ac:dyDescent="0.25">
      <c r="B90" s="18" t="s">
        <v>120</v>
      </c>
      <c r="C90" s="19">
        <v>156</v>
      </c>
      <c r="D90" s="18" t="s">
        <v>31</v>
      </c>
    </row>
    <row r="91" spans="2:8" x14ac:dyDescent="0.25">
      <c r="B91" s="18" t="s">
        <v>121</v>
      </c>
      <c r="C91" s="19">
        <v>38</v>
      </c>
      <c r="D91" s="18" t="s">
        <v>32</v>
      </c>
    </row>
    <row r="92" spans="2:8" x14ac:dyDescent="0.25">
      <c r="B92" s="18" t="s">
        <v>122</v>
      </c>
      <c r="C92" s="19">
        <v>127</v>
      </c>
      <c r="D92" s="18" t="s">
        <v>28</v>
      </c>
    </row>
    <row r="93" spans="2:8" x14ac:dyDescent="0.25">
      <c r="B93" s="18" t="s">
        <v>123</v>
      </c>
      <c r="C93" s="19">
        <v>57</v>
      </c>
      <c r="D93" s="18" t="s">
        <v>29</v>
      </c>
    </row>
    <row r="94" spans="2:8" x14ac:dyDescent="0.25">
      <c r="B94" s="18" t="s">
        <v>124</v>
      </c>
      <c r="C94" s="19">
        <v>165</v>
      </c>
      <c r="D94" s="18" t="s">
        <v>29</v>
      </c>
      <c r="H94" s="20"/>
    </row>
    <row r="95" spans="2:8" x14ac:dyDescent="0.25">
      <c r="B95" s="18" t="s">
        <v>125</v>
      </c>
      <c r="C95" s="19">
        <v>143</v>
      </c>
      <c r="D95" s="18" t="s">
        <v>30</v>
      </c>
    </row>
    <row r="96" spans="2:8" x14ac:dyDescent="0.25">
      <c r="B96" s="18" t="s">
        <v>126</v>
      </c>
      <c r="C96" s="19">
        <v>153</v>
      </c>
      <c r="D96" s="18" t="s">
        <v>29</v>
      </c>
    </row>
    <row r="97" spans="2:8" x14ac:dyDescent="0.25">
      <c r="B97" s="18" t="s">
        <v>127</v>
      </c>
      <c r="C97" s="19">
        <v>172</v>
      </c>
      <c r="D97" s="18" t="s">
        <v>31</v>
      </c>
      <c r="H97" s="20"/>
    </row>
    <row r="98" spans="2:8" x14ac:dyDescent="0.25">
      <c r="B98" s="18" t="s">
        <v>128</v>
      </c>
      <c r="C98" s="19">
        <v>155</v>
      </c>
      <c r="D98" s="18" t="s">
        <v>32</v>
      </c>
    </row>
    <row r="99" spans="2:8" x14ac:dyDescent="0.25">
      <c r="B99" s="18" t="s">
        <v>129</v>
      </c>
      <c r="C99" s="19">
        <v>41</v>
      </c>
      <c r="D99" s="18" t="s">
        <v>28</v>
      </c>
    </row>
    <row r="100" spans="2:8" x14ac:dyDescent="0.25">
      <c r="B100" s="18" t="s">
        <v>130</v>
      </c>
      <c r="C100" s="19">
        <v>85</v>
      </c>
      <c r="D100" s="18" t="s">
        <v>29</v>
      </c>
    </row>
    <row r="101" spans="2:8" x14ac:dyDescent="0.25">
      <c r="B101" s="18" t="s">
        <v>131</v>
      </c>
      <c r="C101" s="19">
        <v>40</v>
      </c>
      <c r="D101" s="18" t="s">
        <v>28</v>
      </c>
    </row>
    <row r="102" spans="2:8" x14ac:dyDescent="0.25">
      <c r="B102" s="18" t="s">
        <v>132</v>
      </c>
      <c r="C102" s="19">
        <v>81</v>
      </c>
      <c r="D102" s="18" t="s">
        <v>29</v>
      </c>
    </row>
    <row r="103" spans="2:8" x14ac:dyDescent="0.25">
      <c r="B103" s="18" t="s">
        <v>133</v>
      </c>
      <c r="C103" s="19">
        <v>27</v>
      </c>
      <c r="D103" s="18" t="s">
        <v>29</v>
      </c>
    </row>
    <row r="104" spans="2:8" x14ac:dyDescent="0.25">
      <c r="B104" s="18" t="s">
        <v>134</v>
      </c>
      <c r="C104" s="19">
        <v>78</v>
      </c>
      <c r="D104" s="18" t="s">
        <v>30</v>
      </c>
    </row>
    <row r="105" spans="2:8" x14ac:dyDescent="0.25">
      <c r="B105" s="18" t="s">
        <v>135</v>
      </c>
      <c r="C105" s="19">
        <v>89</v>
      </c>
      <c r="D105" s="18" t="s">
        <v>29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01717-9DDC-4B81-ADD6-00440112FA3D}">
  <dimension ref="B1:V14"/>
  <sheetViews>
    <sheetView showGridLines="0" zoomScaleNormal="100" workbookViewId="0">
      <selection activeCell="B2" sqref="B2"/>
    </sheetView>
  </sheetViews>
  <sheetFormatPr defaultRowHeight="15" x14ac:dyDescent="0.25"/>
  <cols>
    <col min="1" max="1" width="4.85546875" customWidth="1"/>
    <col min="2" max="2" width="9.42578125" customWidth="1"/>
    <col min="3" max="3" width="13.42578125" customWidth="1"/>
    <col min="4" max="4" width="1.7109375" customWidth="1"/>
    <col min="7" max="7" width="10.7109375" bestFit="1" customWidth="1"/>
  </cols>
  <sheetData>
    <row r="1" spans="2:22" ht="13.5" customHeight="1" x14ac:dyDescent="0.25"/>
    <row r="2" spans="2:22" x14ac:dyDescent="0.25">
      <c r="B2" s="2" t="e">
        <f ca="1">SUNPRODUCT(M1:M10,N1:N10)</f>
        <v>#NAME?</v>
      </c>
      <c r="C2" s="24" t="s">
        <v>152</v>
      </c>
      <c r="E2" s="25" t="s">
        <v>145</v>
      </c>
      <c r="V2" s="6"/>
    </row>
    <row r="3" spans="2:22" ht="13.5" customHeight="1" x14ac:dyDescent="0.25">
      <c r="E3" s="25"/>
    </row>
    <row r="4" spans="2:22" x14ac:dyDescent="0.25">
      <c r="B4" s="2" t="e">
        <f>SUM(profit)</f>
        <v>#NAME?</v>
      </c>
      <c r="C4" s="24" t="s">
        <v>149</v>
      </c>
      <c r="E4" s="25" t="s">
        <v>146</v>
      </c>
    </row>
    <row r="5" spans="2:22" ht="13.5" customHeight="1" x14ac:dyDescent="0.25">
      <c r="E5" s="25"/>
    </row>
    <row r="6" spans="2:22" x14ac:dyDescent="0.25">
      <c r="B6" s="2" t="e">
        <f>MIN(J1J3)</f>
        <v>#NAME?</v>
      </c>
      <c r="C6" s="24" t="s">
        <v>150</v>
      </c>
      <c r="E6" s="25" t="s">
        <v>148</v>
      </c>
    </row>
    <row r="7" spans="2:22" ht="13.5" customHeight="1" x14ac:dyDescent="0.25">
      <c r="E7" s="25"/>
    </row>
    <row r="8" spans="2:22" x14ac:dyDescent="0.25">
      <c r="B8" s="3" t="e">
        <f>LEN(finance)</f>
        <v>#NAME?</v>
      </c>
      <c r="C8" s="24" t="s">
        <v>151</v>
      </c>
      <c r="E8" s="25" t="s">
        <v>147</v>
      </c>
    </row>
    <row r="9" spans="2:22" ht="13.5" customHeight="1" x14ac:dyDescent="0.25"/>
    <row r="14" spans="2:22" x14ac:dyDescent="0.25">
      <c r="G14" s="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B7F7B-B8D7-427F-9D97-BBBFE74A4E30}">
  <dimension ref="A1:G13"/>
  <sheetViews>
    <sheetView showGridLines="0" workbookViewId="0">
      <selection activeCell="G9" sqref="G9"/>
    </sheetView>
  </sheetViews>
  <sheetFormatPr defaultRowHeight="15" x14ac:dyDescent="0.25"/>
  <cols>
    <col min="1" max="1" width="3.140625" style="15" customWidth="1"/>
    <col min="2" max="2" width="18.5703125" style="15" bestFit="1" customWidth="1"/>
    <col min="3" max="3" width="10.85546875" style="15" bestFit="1" customWidth="1"/>
    <col min="4" max="4" width="9.7109375" style="15" customWidth="1"/>
    <col min="5" max="5" width="2" style="15" customWidth="1"/>
    <col min="6" max="6" width="24.85546875" style="15" customWidth="1"/>
    <col min="7" max="7" width="12.5703125" style="15" bestFit="1" customWidth="1"/>
    <col min="8" max="16384" width="9.140625" style="15"/>
  </cols>
  <sheetData>
    <row r="1" spans="1:7" ht="15" customHeight="1" x14ac:dyDescent="0.25">
      <c r="B1" s="13"/>
      <c r="C1" s="13"/>
      <c r="D1" s="13"/>
    </row>
    <row r="2" spans="1:7" x14ac:dyDescent="0.25">
      <c r="B2" s="1" t="s">
        <v>153</v>
      </c>
      <c r="C2" s="9" t="s">
        <v>154</v>
      </c>
      <c r="D2" s="9" t="s">
        <v>155</v>
      </c>
      <c r="F2" s="1" t="s">
        <v>153</v>
      </c>
      <c r="G2" s="1" t="s">
        <v>155</v>
      </c>
    </row>
    <row r="3" spans="1:7" x14ac:dyDescent="0.25">
      <c r="A3" s="13"/>
      <c r="B3" s="26" t="s">
        <v>156</v>
      </c>
      <c r="C3" s="27">
        <v>110</v>
      </c>
      <c r="D3" s="27">
        <v>17</v>
      </c>
      <c r="F3" s="28" t="s">
        <v>157</v>
      </c>
      <c r="G3" s="29" t="e">
        <f>VLOOKUP(F3,B3:D12,3,FALSE)</f>
        <v>#N/A</v>
      </c>
    </row>
    <row r="4" spans="1:7" x14ac:dyDescent="0.25">
      <c r="A4" s="13"/>
      <c r="B4" s="34" t="s">
        <v>158</v>
      </c>
      <c r="C4" s="27">
        <v>108</v>
      </c>
      <c r="D4" s="27">
        <v>16</v>
      </c>
    </row>
    <row r="5" spans="1:7" x14ac:dyDescent="0.25">
      <c r="A5" s="13"/>
      <c r="B5" s="41" t="s">
        <v>166</v>
      </c>
      <c r="C5" s="33">
        <v>106</v>
      </c>
      <c r="D5" s="27">
        <v>16</v>
      </c>
      <c r="F5" s="36" t="s">
        <v>167</v>
      </c>
    </row>
    <row r="6" spans="1:7" x14ac:dyDescent="0.25">
      <c r="A6" s="13"/>
      <c r="B6" s="35" t="s">
        <v>159</v>
      </c>
      <c r="C6" s="27">
        <v>107</v>
      </c>
      <c r="D6" s="27">
        <v>15</v>
      </c>
      <c r="F6" s="37" t="s">
        <v>168</v>
      </c>
    </row>
    <row r="7" spans="1:7" x14ac:dyDescent="0.25">
      <c r="A7" s="13"/>
      <c r="B7" s="26" t="s">
        <v>160</v>
      </c>
      <c r="C7" s="27">
        <v>100</v>
      </c>
      <c r="D7" s="27">
        <v>15</v>
      </c>
    </row>
    <row r="8" spans="1:7" x14ac:dyDescent="0.25">
      <c r="A8" s="13"/>
      <c r="B8" s="26" t="s">
        <v>161</v>
      </c>
      <c r="C8" s="27">
        <v>98</v>
      </c>
      <c r="D8" s="27">
        <v>15</v>
      </c>
      <c r="F8" s="31"/>
    </row>
    <row r="9" spans="1:7" x14ac:dyDescent="0.25">
      <c r="A9" s="13"/>
      <c r="B9" s="26" t="s">
        <v>162</v>
      </c>
      <c r="C9" s="27">
        <v>98</v>
      </c>
      <c r="D9" s="27">
        <v>14</v>
      </c>
    </row>
    <row r="10" spans="1:7" x14ac:dyDescent="0.25">
      <c r="A10" s="13"/>
      <c r="B10" s="26" t="s">
        <v>163</v>
      </c>
      <c r="C10" s="27">
        <v>102</v>
      </c>
      <c r="D10" s="27">
        <v>12</v>
      </c>
    </row>
    <row r="11" spans="1:7" x14ac:dyDescent="0.25">
      <c r="A11" s="13"/>
      <c r="B11" s="26" t="s">
        <v>164</v>
      </c>
      <c r="C11" s="27">
        <v>130</v>
      </c>
      <c r="D11" s="27">
        <v>11</v>
      </c>
    </row>
    <row r="12" spans="1:7" x14ac:dyDescent="0.25">
      <c r="A12" s="13"/>
      <c r="B12" s="26" t="s">
        <v>165</v>
      </c>
      <c r="C12" s="27">
        <v>93</v>
      </c>
      <c r="D12" s="27">
        <v>10</v>
      </c>
    </row>
    <row r="13" spans="1:7" x14ac:dyDescent="0.25">
      <c r="D13" s="3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F16F4-5853-4F15-92B7-3D1B68A1AC98}">
  <dimension ref="B1:T14"/>
  <sheetViews>
    <sheetView showGridLines="0" zoomScaleNormal="100" workbookViewId="0">
      <selection activeCell="B4" sqref="B4"/>
    </sheetView>
  </sheetViews>
  <sheetFormatPr defaultRowHeight="15" x14ac:dyDescent="0.25"/>
  <cols>
    <col min="1" max="1" width="4.85546875" customWidth="1"/>
    <col min="2" max="2" width="9" customWidth="1"/>
    <col min="5" max="5" width="10.7109375" bestFit="1" customWidth="1"/>
  </cols>
  <sheetData>
    <row r="1" spans="2:20" ht="13.5" customHeight="1" x14ac:dyDescent="0.25"/>
    <row r="2" spans="2:20" x14ac:dyDescent="0.25">
      <c r="B2" s="38">
        <v>1000000</v>
      </c>
      <c r="C2" s="25" t="s">
        <v>170</v>
      </c>
      <c r="T2" s="6"/>
    </row>
    <row r="3" spans="2:20" ht="13.5" customHeight="1" x14ac:dyDescent="0.25">
      <c r="C3" s="25"/>
    </row>
    <row r="4" spans="2:20" x14ac:dyDescent="0.25">
      <c r="B4" s="39">
        <f>B7-B6</f>
        <v>-365</v>
      </c>
      <c r="C4" s="25" t="s">
        <v>169</v>
      </c>
    </row>
    <row r="5" spans="2:20" ht="13.5" customHeight="1" x14ac:dyDescent="0.25">
      <c r="C5" s="25"/>
    </row>
    <row r="6" spans="2:20" x14ac:dyDescent="0.25">
      <c r="B6" s="40">
        <v>43466</v>
      </c>
    </row>
    <row r="7" spans="2:20" ht="13.5" customHeight="1" x14ac:dyDescent="0.25">
      <c r="B7" s="40">
        <v>43101</v>
      </c>
    </row>
    <row r="9" spans="2:20" ht="13.5" customHeight="1" x14ac:dyDescent="0.25"/>
    <row r="14" spans="2:20" x14ac:dyDescent="0.25">
      <c r="E14" s="7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64889-E0FB-4020-A0E9-5BD176439759}">
  <dimension ref="A1:I13"/>
  <sheetViews>
    <sheetView showGridLines="0" workbookViewId="0">
      <selection activeCell="G8" sqref="G8"/>
    </sheetView>
  </sheetViews>
  <sheetFormatPr defaultRowHeight="15" x14ac:dyDescent="0.25"/>
  <cols>
    <col min="1" max="1" width="1.7109375" style="15" customWidth="1"/>
    <col min="2" max="2" width="18.5703125" style="15" bestFit="1" customWidth="1"/>
    <col min="3" max="3" width="10.85546875" style="15" bestFit="1" customWidth="1"/>
    <col min="4" max="4" width="6.7109375" style="15" customWidth="1"/>
    <col min="5" max="5" width="2" style="15" customWidth="1"/>
    <col min="6" max="6" width="29.140625" style="15" customWidth="1"/>
    <col min="7" max="7" width="11.140625" style="15" customWidth="1"/>
    <col min="8" max="16384" width="9.140625" style="15"/>
  </cols>
  <sheetData>
    <row r="1" spans="1:9" ht="15" customHeight="1" x14ac:dyDescent="0.25">
      <c r="B1" s="13"/>
      <c r="C1" s="13"/>
      <c r="D1" s="13"/>
    </row>
    <row r="2" spans="1:9" x14ac:dyDescent="0.25">
      <c r="B2" s="1" t="s">
        <v>153</v>
      </c>
      <c r="C2" s="9" t="s">
        <v>154</v>
      </c>
      <c r="D2" s="9" t="s">
        <v>155</v>
      </c>
      <c r="F2" s="1" t="s">
        <v>153</v>
      </c>
      <c r="G2" s="1" t="s">
        <v>155</v>
      </c>
    </row>
    <row r="3" spans="1:9" x14ac:dyDescent="0.25">
      <c r="A3" s="13"/>
      <c r="B3" s="42" t="s">
        <v>156</v>
      </c>
      <c r="C3" s="27">
        <v>110</v>
      </c>
      <c r="D3" s="27">
        <v>17</v>
      </c>
      <c r="F3" s="28" t="s">
        <v>171</v>
      </c>
      <c r="G3" s="29" t="e">
        <f>VLOOKUP(F3,B3:D12,3,FALSE)</f>
        <v>#N/A</v>
      </c>
    </row>
    <row r="4" spans="1:9" x14ac:dyDescent="0.25">
      <c r="A4" s="13"/>
      <c r="B4" s="43" t="s">
        <v>158</v>
      </c>
      <c r="C4" s="27">
        <v>108</v>
      </c>
      <c r="D4" s="27">
        <v>16</v>
      </c>
    </row>
    <row r="5" spans="1:9" x14ac:dyDescent="0.25">
      <c r="A5" s="13"/>
      <c r="B5" s="44" t="s">
        <v>157</v>
      </c>
      <c r="C5" s="33">
        <v>106</v>
      </c>
      <c r="D5" s="27">
        <v>16</v>
      </c>
      <c r="G5" s="1" t="s">
        <v>155</v>
      </c>
    </row>
    <row r="6" spans="1:9" x14ac:dyDescent="0.25">
      <c r="A6" s="13"/>
      <c r="B6" s="44" t="s">
        <v>159</v>
      </c>
      <c r="C6" s="33">
        <v>107</v>
      </c>
      <c r="D6" s="27">
        <v>15</v>
      </c>
      <c r="F6" s="36" t="s">
        <v>172</v>
      </c>
      <c r="G6" s="29" t="str">
        <f>_xlfn.IFNA(VLOOKUP(F3,B3:D12,3,FALSE),"Not found")</f>
        <v>Not found</v>
      </c>
      <c r="I6" s="30" t="s">
        <v>178</v>
      </c>
    </row>
    <row r="7" spans="1:9" x14ac:dyDescent="0.25">
      <c r="A7" s="13"/>
      <c r="B7" s="45" t="s">
        <v>160</v>
      </c>
      <c r="C7" s="27">
        <v>100</v>
      </c>
      <c r="D7" s="27">
        <v>15</v>
      </c>
      <c r="F7" s="36" t="s">
        <v>173</v>
      </c>
      <c r="G7" s="29" t="str">
        <f>IFERROR(VLOOKUP(F3,B3:D12,3,FALSE),"Not found")</f>
        <v>Not found</v>
      </c>
      <c r="I7" s="30" t="s">
        <v>179</v>
      </c>
    </row>
    <row r="8" spans="1:9" x14ac:dyDescent="0.25">
      <c r="A8" s="13"/>
      <c r="B8" s="42" t="s">
        <v>161</v>
      </c>
      <c r="C8" s="27">
        <v>98</v>
      </c>
      <c r="D8" s="27">
        <v>15</v>
      </c>
      <c r="F8" s="36" t="s">
        <v>174</v>
      </c>
      <c r="G8" s="29" t="str">
        <f>IF(ISERROR(VLOOKUP(F3,B3:D12,3,FALSE)),"Not found",VLOOKUP(F3,B3:D12,3,FALSE))</f>
        <v>Not found</v>
      </c>
      <c r="I8" s="30" t="s">
        <v>180</v>
      </c>
    </row>
    <row r="9" spans="1:9" x14ac:dyDescent="0.25">
      <c r="A9" s="13"/>
      <c r="B9" s="42" t="s">
        <v>162</v>
      </c>
      <c r="C9" s="27">
        <v>98</v>
      </c>
      <c r="D9" s="27">
        <v>14</v>
      </c>
    </row>
    <row r="10" spans="1:9" x14ac:dyDescent="0.25">
      <c r="A10" s="13"/>
      <c r="B10" s="42" t="s">
        <v>163</v>
      </c>
      <c r="C10" s="27">
        <v>102</v>
      </c>
      <c r="D10" s="27">
        <v>12</v>
      </c>
      <c r="F10" s="36" t="s">
        <v>175</v>
      </c>
      <c r="G10" s="29" t="str">
        <f>_xlfn.IFNA(VLOOKUP(F3,B3:D12,3,FALSE),"")</f>
        <v/>
      </c>
      <c r="I10" s="30" t="s">
        <v>181</v>
      </c>
    </row>
    <row r="11" spans="1:9" x14ac:dyDescent="0.25">
      <c r="A11" s="13"/>
      <c r="B11" s="42" t="s">
        <v>164</v>
      </c>
      <c r="C11" s="27">
        <v>130</v>
      </c>
      <c r="D11" s="27">
        <v>11</v>
      </c>
      <c r="F11" s="36" t="s">
        <v>176</v>
      </c>
      <c r="G11" s="29" t="str">
        <f>IFERROR(VLOOKUP(F3,B3:D12,3,FALSE),"")</f>
        <v/>
      </c>
      <c r="I11" s="30" t="s">
        <v>182</v>
      </c>
    </row>
    <row r="12" spans="1:9" x14ac:dyDescent="0.25">
      <c r="A12" s="13"/>
      <c r="B12" s="42" t="s">
        <v>165</v>
      </c>
      <c r="C12" s="27">
        <v>93</v>
      </c>
      <c r="D12" s="27">
        <v>10</v>
      </c>
      <c r="F12" s="36" t="s">
        <v>177</v>
      </c>
      <c r="G12" s="29" t="str">
        <f>IF(ISERROR(VLOOKUP(F3,B3:D12,3,FALSE)),"",VLOOKUP(F3,B3:D12,3,FALSE))</f>
        <v/>
      </c>
      <c r="I12" s="30" t="s">
        <v>183</v>
      </c>
    </row>
    <row r="13" spans="1:9" x14ac:dyDescent="0.25">
      <c r="D13" s="3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Excel errors</vt:lpstr>
      <vt:lpstr>#REF</vt:lpstr>
      <vt:lpstr>#VALUE</vt:lpstr>
      <vt:lpstr>#NAME</vt:lpstr>
      <vt:lpstr>#NA</vt:lpstr>
      <vt:lpstr>#####</vt:lpstr>
      <vt:lpstr>Hide Errors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2019-07-01T18:52:48Z</dcterms:modified>
</cp:coreProperties>
</file>